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BarbicanServiceChargeandRevenues/Shared Documents/General/Service Charge/Actuals/202425/Webpages/"/>
    </mc:Choice>
  </mc:AlternateContent>
  <xr:revisionPtr revIDLastSave="507" documentId="13_ncr:1_{FC881CC9-9255-4FD9-9D24-55CA301897BD}" xr6:coauthVersionLast="47" xr6:coauthVersionMax="47" xr10:uidLastSave="{BA977404-0F82-4B40-81A3-515F619E4FA5}"/>
  <bookViews>
    <workbookView xWindow="-110" yWindow="-110" windowWidth="22780" windowHeight="14540" activeTab="3" xr2:uid="{00000000-000D-0000-FFFF-FFFF00000000}"/>
  </bookViews>
  <sheets>
    <sheet name="BRE" sheetId="1" r:id="rId1"/>
    <sheet name="F1A" sheetId="3" r:id="rId2"/>
    <sheet name="F2A" sheetId="5" r:id="rId3"/>
    <sheet name="P2A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'[1]annex 6 attribution to blocks '!#REF!</definedName>
    <definedName name="__123Graph_A" localSheetId="1" hidden="1">'[1]annex 6 attribution to blocks '!#REF!</definedName>
    <definedName name="__123Graph_A" localSheetId="2" hidden="1">'[1]annex 6 attribution to blocks '!#REF!</definedName>
    <definedName name="__123Graph_A" localSheetId="3" hidden="1">'[1]annex 6 attribution to blocks '!#REF!</definedName>
    <definedName name="__123Graph_AChart1" localSheetId="0" hidden="1">'[1]annex 6 attribution to blocks '!#REF!</definedName>
    <definedName name="__123Graph_AChart1" localSheetId="1" hidden="1">'[1]annex 6 attribution to blocks '!#REF!</definedName>
    <definedName name="__123Graph_AChart1" localSheetId="2" hidden="1">'[1]annex 6 attribution to blocks '!#REF!</definedName>
    <definedName name="__123Graph_AChart1" localSheetId="3" hidden="1">'[1]annex 6 attribution to blocks '!#REF!</definedName>
    <definedName name="__123Graph_AChart10" localSheetId="0" hidden="1">'[1]annex 6 attribution to blocks '!#REF!</definedName>
    <definedName name="__123Graph_AChart10" localSheetId="1" hidden="1">'[1]annex 6 attribution to blocks '!#REF!</definedName>
    <definedName name="__123Graph_AChart10" localSheetId="2" hidden="1">'[1]annex 6 attribution to blocks '!#REF!</definedName>
    <definedName name="__123Graph_AChart10" localSheetId="3" hidden="1">'[1]annex 6 attribution to blocks '!#REF!</definedName>
    <definedName name="__123Graph_AChart11" localSheetId="0" hidden="1">'[1]annex 6 attribution to blocks '!#REF!</definedName>
    <definedName name="__123Graph_AChart11" localSheetId="1" hidden="1">'[1]annex 6 attribution to blocks '!#REF!</definedName>
    <definedName name="__123Graph_AChart11" localSheetId="2" hidden="1">'[1]annex 6 attribution to blocks '!#REF!</definedName>
    <definedName name="__123Graph_AChart11" localSheetId="3" hidden="1">'[1]annex 6 attribution to blocks '!#REF!</definedName>
    <definedName name="__123Graph_AChart12" localSheetId="0" hidden="1">'[1]annex 6 attribution to blocks '!#REF!</definedName>
    <definedName name="__123Graph_AChart12" localSheetId="1" hidden="1">'[1]annex 6 attribution to blocks '!#REF!</definedName>
    <definedName name="__123Graph_AChart12" localSheetId="2" hidden="1">'[1]annex 6 attribution to blocks '!#REF!</definedName>
    <definedName name="__123Graph_AChart12" localSheetId="3" hidden="1">'[1]annex 6 attribution to blocks '!#REF!</definedName>
    <definedName name="__123Graph_AChart13" localSheetId="0" hidden="1">'[1]annex 6 attribution to blocks '!#REF!</definedName>
    <definedName name="__123Graph_AChart13" localSheetId="1" hidden="1">'[1]annex 6 attribution to blocks '!#REF!</definedName>
    <definedName name="__123Graph_AChart13" localSheetId="2" hidden="1">'[1]annex 6 attribution to blocks '!#REF!</definedName>
    <definedName name="__123Graph_AChart13" localSheetId="3" hidden="1">'[1]annex 6 attribution to blocks '!#REF!</definedName>
    <definedName name="__123Graph_AChart14" localSheetId="0" hidden="1">'[1]annex 6 attribution to blocks '!#REF!</definedName>
    <definedName name="__123Graph_AChart14" localSheetId="1" hidden="1">'[1]annex 6 attribution to blocks '!#REF!</definedName>
    <definedName name="__123Graph_AChart14" localSheetId="2" hidden="1">'[1]annex 6 attribution to blocks '!#REF!</definedName>
    <definedName name="__123Graph_AChart14" localSheetId="3" hidden="1">'[1]annex 6 attribution to blocks '!#REF!</definedName>
    <definedName name="__123Graph_AChart15" localSheetId="0" hidden="1">'[1]annex 6 attribution to blocks '!#REF!</definedName>
    <definedName name="__123Graph_AChart15" localSheetId="1" hidden="1">'[1]annex 6 attribution to blocks '!#REF!</definedName>
    <definedName name="__123Graph_AChart15" localSheetId="2" hidden="1">'[1]annex 6 attribution to blocks '!#REF!</definedName>
    <definedName name="__123Graph_AChart15" localSheetId="3" hidden="1">'[1]annex 6 attribution to blocks '!#REF!</definedName>
    <definedName name="__123Graph_AChart16" localSheetId="0" hidden="1">'[1]annex 6 attribution to blocks '!#REF!</definedName>
    <definedName name="__123Graph_AChart16" localSheetId="1" hidden="1">'[1]annex 6 attribution to blocks '!#REF!</definedName>
    <definedName name="__123Graph_AChart16" localSheetId="2" hidden="1">'[1]annex 6 attribution to blocks '!#REF!</definedName>
    <definedName name="__123Graph_AChart16" localSheetId="3" hidden="1">'[1]annex 6 attribution to blocks '!#REF!</definedName>
    <definedName name="__123Graph_AChart17" localSheetId="0" hidden="1">'[1]annex 6 attribution to blocks '!#REF!</definedName>
    <definedName name="__123Graph_AChart17" localSheetId="1" hidden="1">'[1]annex 6 attribution to blocks '!#REF!</definedName>
    <definedName name="__123Graph_AChart17" localSheetId="2" hidden="1">'[1]annex 6 attribution to blocks '!#REF!</definedName>
    <definedName name="__123Graph_AChart17" localSheetId="3" hidden="1">'[1]annex 6 attribution to blocks '!#REF!</definedName>
    <definedName name="__123Graph_AChart18" localSheetId="0" hidden="1">'[1]annex 6 attribution to blocks '!#REF!</definedName>
    <definedName name="__123Graph_AChart18" localSheetId="1" hidden="1">'[1]annex 6 attribution to blocks '!#REF!</definedName>
    <definedName name="__123Graph_AChart18" localSheetId="2" hidden="1">'[1]annex 6 attribution to blocks '!#REF!</definedName>
    <definedName name="__123Graph_AChart18" localSheetId="3" hidden="1">'[1]annex 6 attribution to blocks '!#REF!</definedName>
    <definedName name="__123Graph_AChart19" localSheetId="0" hidden="1">'[1]annex 6 attribution to blocks '!#REF!</definedName>
    <definedName name="__123Graph_AChart19" localSheetId="1" hidden="1">'[1]annex 6 attribution to blocks '!#REF!</definedName>
    <definedName name="__123Graph_AChart19" localSheetId="2" hidden="1">'[1]annex 6 attribution to blocks '!#REF!</definedName>
    <definedName name="__123Graph_AChart19" localSheetId="3" hidden="1">'[1]annex 6 attribution to blocks '!#REF!</definedName>
    <definedName name="__123Graph_AChart2" localSheetId="0" hidden="1">'[1]annex 6 attribution to blocks '!#REF!</definedName>
    <definedName name="__123Graph_AChart2" localSheetId="1" hidden="1">'[1]annex 6 attribution to blocks '!#REF!</definedName>
    <definedName name="__123Graph_AChart2" localSheetId="2" hidden="1">'[1]annex 6 attribution to blocks '!#REF!</definedName>
    <definedName name="__123Graph_AChart2" localSheetId="3" hidden="1">'[1]annex 6 attribution to blocks '!#REF!</definedName>
    <definedName name="__123Graph_AChart20" localSheetId="0" hidden="1">'[1]annex 6 attribution to blocks '!#REF!</definedName>
    <definedName name="__123Graph_AChart20" localSheetId="1" hidden="1">'[1]annex 6 attribution to blocks '!#REF!</definedName>
    <definedName name="__123Graph_AChart20" localSheetId="2" hidden="1">'[1]annex 6 attribution to blocks '!#REF!</definedName>
    <definedName name="__123Graph_AChart20" localSheetId="3" hidden="1">'[1]annex 6 attribution to blocks '!#REF!</definedName>
    <definedName name="__123Graph_AChart21" localSheetId="0" hidden="1">'[1]annex 6 attribution to blocks '!#REF!</definedName>
    <definedName name="__123Graph_AChart21" localSheetId="1" hidden="1">'[1]annex 6 attribution to blocks '!#REF!</definedName>
    <definedName name="__123Graph_AChart21" localSheetId="2" hidden="1">'[1]annex 6 attribution to blocks '!#REF!</definedName>
    <definedName name="__123Graph_AChart21" localSheetId="3" hidden="1">'[1]annex 6 attribution to blocks '!#REF!</definedName>
    <definedName name="__123Graph_AChart3" localSheetId="0" hidden="1">'[1]annex 6 attribution to blocks '!#REF!</definedName>
    <definedName name="__123Graph_AChart3" localSheetId="1" hidden="1">'[1]annex 6 attribution to blocks '!#REF!</definedName>
    <definedName name="__123Graph_AChart3" localSheetId="2" hidden="1">'[1]annex 6 attribution to blocks '!#REF!</definedName>
    <definedName name="__123Graph_AChart3" localSheetId="3" hidden="1">'[1]annex 6 attribution to blocks '!#REF!</definedName>
    <definedName name="__123Graph_AChart4" localSheetId="0" hidden="1">'[1]annex 6 attribution to blocks '!#REF!</definedName>
    <definedName name="__123Graph_AChart4" localSheetId="1" hidden="1">'[1]annex 6 attribution to blocks '!#REF!</definedName>
    <definedName name="__123Graph_AChart4" localSheetId="2" hidden="1">'[1]annex 6 attribution to blocks '!#REF!</definedName>
    <definedName name="__123Graph_AChart4" localSheetId="3" hidden="1">'[1]annex 6 attribution to blocks '!#REF!</definedName>
    <definedName name="__123Graph_AChart5" localSheetId="0" hidden="1">'[1]annex 6 attribution to blocks '!#REF!</definedName>
    <definedName name="__123Graph_AChart5" localSheetId="1" hidden="1">'[1]annex 6 attribution to blocks '!#REF!</definedName>
    <definedName name="__123Graph_AChart5" localSheetId="2" hidden="1">'[1]annex 6 attribution to blocks '!#REF!</definedName>
    <definedName name="__123Graph_AChart5" localSheetId="3" hidden="1">'[1]annex 6 attribution to blocks '!#REF!</definedName>
    <definedName name="__123Graph_AChart6" localSheetId="0" hidden="1">'[1]annex 6 attribution to blocks '!#REF!</definedName>
    <definedName name="__123Graph_AChart6" localSheetId="1" hidden="1">'[1]annex 6 attribution to blocks '!#REF!</definedName>
    <definedName name="__123Graph_AChart6" localSheetId="2" hidden="1">'[1]annex 6 attribution to blocks '!#REF!</definedName>
    <definedName name="__123Graph_AChart6" localSheetId="3" hidden="1">'[1]annex 6 attribution to blocks '!#REF!</definedName>
    <definedName name="__123Graph_AChart7" localSheetId="0" hidden="1">'[1]annex 6 attribution to blocks '!#REF!</definedName>
    <definedName name="__123Graph_AChart7" localSheetId="1" hidden="1">'[1]annex 6 attribution to blocks '!#REF!</definedName>
    <definedName name="__123Graph_AChart7" localSheetId="2" hidden="1">'[1]annex 6 attribution to blocks '!#REF!</definedName>
    <definedName name="__123Graph_AChart7" localSheetId="3" hidden="1">'[1]annex 6 attribution to blocks '!#REF!</definedName>
    <definedName name="__123Graph_AChart8" localSheetId="0" hidden="1">'[2]annex 6 attribution to blocks '!#REF!</definedName>
    <definedName name="__123Graph_AChart8" localSheetId="1" hidden="1">'[2]annex 6 attribution to blocks '!#REF!</definedName>
    <definedName name="__123Graph_AChart8" localSheetId="2" hidden="1">'[2]annex 6 attribution to blocks '!#REF!</definedName>
    <definedName name="__123Graph_AChart8" localSheetId="3" hidden="1">'[2]annex 6 attribution to blocks '!#REF!</definedName>
    <definedName name="__123Graph_AChart8" hidden="1">[3]A!#REF!</definedName>
    <definedName name="__123Graph_AChart9" localSheetId="0" hidden="1">'[1]annex 6 attribution to blocks '!#REF!</definedName>
    <definedName name="__123Graph_AChart9" localSheetId="1" hidden="1">'[1]annex 6 attribution to blocks '!#REF!</definedName>
    <definedName name="__123Graph_AChart9" localSheetId="2" hidden="1">'[1]annex 6 attribution to blocks '!#REF!</definedName>
    <definedName name="__123Graph_AChart9" localSheetId="3" hidden="1">'[1]annex 6 attribution to blocks '!#REF!</definedName>
    <definedName name="__123Graph_ACurrent" localSheetId="0" hidden="1">'[1]annex 6 attribution to blocks '!#REF!</definedName>
    <definedName name="__123Graph_ACurrent" localSheetId="1" hidden="1">'[1]annex 6 attribution to blocks '!#REF!</definedName>
    <definedName name="__123Graph_ACurrent" localSheetId="2" hidden="1">'[1]annex 6 attribution to blocks '!#REF!</definedName>
    <definedName name="__123Graph_ACurrent" localSheetId="3" hidden="1">'[1]annex 6 attribution to blocks '!#REF!</definedName>
    <definedName name="__123Graph_X" localSheetId="0" hidden="1">'[1]annex 6 attribution to blocks '!#REF!</definedName>
    <definedName name="__123Graph_X" localSheetId="1" hidden="1">'[1]annex 6 attribution to blocks '!#REF!</definedName>
    <definedName name="__123Graph_X" localSheetId="2" hidden="1">'[1]annex 6 attribution to blocks '!#REF!</definedName>
    <definedName name="__123Graph_X" localSheetId="3" hidden="1">'[1]annex 6 attribution to blocks '!#REF!</definedName>
    <definedName name="__123Graph_XChart1" localSheetId="0" hidden="1">'[1]annex 6 attribution to blocks '!#REF!</definedName>
    <definedName name="__123Graph_XChart1" localSheetId="1" hidden="1">'[1]annex 6 attribution to blocks '!#REF!</definedName>
    <definedName name="__123Graph_XChart1" localSheetId="2" hidden="1">'[1]annex 6 attribution to blocks '!#REF!</definedName>
    <definedName name="__123Graph_XChart1" localSheetId="3" hidden="1">'[1]annex 6 attribution to blocks '!#REF!</definedName>
    <definedName name="__123Graph_XChart10" localSheetId="0" hidden="1">'[1]annex 6 attribution to blocks '!#REF!</definedName>
    <definedName name="__123Graph_XChart10" localSheetId="1" hidden="1">'[1]annex 6 attribution to blocks '!#REF!</definedName>
    <definedName name="__123Graph_XChart10" localSheetId="2" hidden="1">'[1]annex 6 attribution to blocks '!#REF!</definedName>
    <definedName name="__123Graph_XChart10" localSheetId="3" hidden="1">'[1]annex 6 attribution to blocks '!#REF!</definedName>
    <definedName name="__123Graph_XChart11" localSheetId="0" hidden="1">'[1]annex 6 attribution to blocks '!#REF!</definedName>
    <definedName name="__123Graph_XChart11" localSheetId="1" hidden="1">'[1]annex 6 attribution to blocks '!#REF!</definedName>
    <definedName name="__123Graph_XChart11" localSheetId="2" hidden="1">'[1]annex 6 attribution to blocks '!#REF!</definedName>
    <definedName name="__123Graph_XChart11" localSheetId="3" hidden="1">'[1]annex 6 attribution to blocks '!#REF!</definedName>
    <definedName name="__123Graph_XChart12" localSheetId="0" hidden="1">'[1]annex 6 attribution to blocks '!#REF!</definedName>
    <definedName name="__123Graph_XChart12" localSheetId="1" hidden="1">'[1]annex 6 attribution to blocks '!#REF!</definedName>
    <definedName name="__123Graph_XChart12" localSheetId="2" hidden="1">'[1]annex 6 attribution to blocks '!#REF!</definedName>
    <definedName name="__123Graph_XChart12" localSheetId="3" hidden="1">'[1]annex 6 attribution to blocks '!#REF!</definedName>
    <definedName name="__123Graph_XChart13" localSheetId="0" hidden="1">'[1]annex 6 attribution to blocks '!#REF!</definedName>
    <definedName name="__123Graph_XChart13" localSheetId="1" hidden="1">'[1]annex 6 attribution to blocks '!#REF!</definedName>
    <definedName name="__123Graph_XChart13" localSheetId="2" hidden="1">'[1]annex 6 attribution to blocks '!#REF!</definedName>
    <definedName name="__123Graph_XChart13" localSheetId="3" hidden="1">'[1]annex 6 attribution to blocks '!#REF!</definedName>
    <definedName name="__123Graph_XChart14" localSheetId="0" hidden="1">'[1]annex 6 attribution to blocks '!#REF!</definedName>
    <definedName name="__123Graph_XChart14" localSheetId="1" hidden="1">'[1]annex 6 attribution to blocks '!#REF!</definedName>
    <definedName name="__123Graph_XChart14" localSheetId="2" hidden="1">'[1]annex 6 attribution to blocks '!#REF!</definedName>
    <definedName name="__123Graph_XChart14" localSheetId="3" hidden="1">'[1]annex 6 attribution to blocks '!#REF!</definedName>
    <definedName name="__123Graph_XChart15" localSheetId="0" hidden="1">'[1]annex 6 attribution to blocks '!#REF!</definedName>
    <definedName name="__123Graph_XChart15" localSheetId="1" hidden="1">'[1]annex 6 attribution to blocks '!#REF!</definedName>
    <definedName name="__123Graph_XChart15" localSheetId="2" hidden="1">'[1]annex 6 attribution to blocks '!#REF!</definedName>
    <definedName name="__123Graph_XChart15" localSheetId="3" hidden="1">'[1]annex 6 attribution to blocks '!#REF!</definedName>
    <definedName name="__123Graph_XChart16" localSheetId="0" hidden="1">'[1]annex 6 attribution to blocks '!#REF!</definedName>
    <definedName name="__123Graph_XChart16" localSheetId="1" hidden="1">'[1]annex 6 attribution to blocks '!#REF!</definedName>
    <definedName name="__123Graph_XChart16" localSheetId="2" hidden="1">'[1]annex 6 attribution to blocks '!#REF!</definedName>
    <definedName name="__123Graph_XChart16" localSheetId="3" hidden="1">'[1]annex 6 attribution to blocks '!#REF!</definedName>
    <definedName name="__123Graph_XChart17" localSheetId="0" hidden="1">'[1]annex 6 attribution to blocks '!#REF!</definedName>
    <definedName name="__123Graph_XChart17" localSheetId="1" hidden="1">'[1]annex 6 attribution to blocks '!#REF!</definedName>
    <definedName name="__123Graph_XChart17" localSheetId="2" hidden="1">'[1]annex 6 attribution to blocks '!#REF!</definedName>
    <definedName name="__123Graph_XChart17" localSheetId="3" hidden="1">'[1]annex 6 attribution to blocks '!#REF!</definedName>
    <definedName name="__123Graph_XChart18" localSheetId="0" hidden="1">'[1]annex 6 attribution to blocks '!#REF!</definedName>
    <definedName name="__123Graph_XChart18" localSheetId="1" hidden="1">'[1]annex 6 attribution to blocks '!#REF!</definedName>
    <definedName name="__123Graph_XChart18" localSheetId="2" hidden="1">'[1]annex 6 attribution to blocks '!#REF!</definedName>
    <definedName name="__123Graph_XChart18" localSheetId="3" hidden="1">'[1]annex 6 attribution to blocks '!#REF!</definedName>
    <definedName name="__123Graph_XChart19" localSheetId="0" hidden="1">'[1]annex 6 attribution to blocks '!#REF!</definedName>
    <definedName name="__123Graph_XChart19" localSheetId="1" hidden="1">'[1]annex 6 attribution to blocks '!#REF!</definedName>
    <definedName name="__123Graph_XChart19" localSheetId="2" hidden="1">'[1]annex 6 attribution to blocks '!#REF!</definedName>
    <definedName name="__123Graph_XChart19" localSheetId="3" hidden="1">'[1]annex 6 attribution to blocks '!#REF!</definedName>
    <definedName name="__123Graph_XChart2" localSheetId="0" hidden="1">'[1]annex 6 attribution to blocks '!#REF!</definedName>
    <definedName name="__123Graph_XChart2" localSheetId="1" hidden="1">'[1]annex 6 attribution to blocks '!#REF!</definedName>
    <definedName name="__123Graph_XChart2" localSheetId="2" hidden="1">'[1]annex 6 attribution to blocks '!#REF!</definedName>
    <definedName name="__123Graph_XChart2" localSheetId="3" hidden="1">'[1]annex 6 attribution to blocks '!#REF!</definedName>
    <definedName name="__123Graph_XChart20" localSheetId="0" hidden="1">'[1]annex 6 attribution to blocks '!#REF!</definedName>
    <definedName name="__123Graph_XChart20" localSheetId="1" hidden="1">'[1]annex 6 attribution to blocks '!#REF!</definedName>
    <definedName name="__123Graph_XChart20" localSheetId="2" hidden="1">'[1]annex 6 attribution to blocks '!#REF!</definedName>
    <definedName name="__123Graph_XChart20" localSheetId="3" hidden="1">'[1]annex 6 attribution to blocks '!#REF!</definedName>
    <definedName name="__123Graph_XChart21" localSheetId="0" hidden="1">'[1]annex 6 attribution to blocks '!#REF!</definedName>
    <definedName name="__123Graph_XChart21" localSheetId="1" hidden="1">'[1]annex 6 attribution to blocks '!#REF!</definedName>
    <definedName name="__123Graph_XChart21" localSheetId="2" hidden="1">'[1]annex 6 attribution to blocks '!#REF!</definedName>
    <definedName name="__123Graph_XChart21" localSheetId="3" hidden="1">'[1]annex 6 attribution to blocks '!#REF!</definedName>
    <definedName name="__123Graph_XChart3" localSheetId="0" hidden="1">'[1]annex 6 attribution to blocks '!#REF!</definedName>
    <definedName name="__123Graph_XChart3" localSheetId="1" hidden="1">'[1]annex 6 attribution to blocks '!#REF!</definedName>
    <definedName name="__123Graph_XChart3" localSheetId="2" hidden="1">'[1]annex 6 attribution to blocks '!#REF!</definedName>
    <definedName name="__123Graph_XChart3" localSheetId="3" hidden="1">'[1]annex 6 attribution to blocks '!#REF!</definedName>
    <definedName name="__123Graph_XChart4" localSheetId="0" hidden="1">'[1]annex 6 attribution to blocks '!#REF!</definedName>
    <definedName name="__123Graph_XChart4" localSheetId="1" hidden="1">'[1]annex 6 attribution to blocks '!#REF!</definedName>
    <definedName name="__123Graph_XChart4" localSheetId="2" hidden="1">'[1]annex 6 attribution to blocks '!#REF!</definedName>
    <definedName name="__123Graph_XChart4" localSheetId="3" hidden="1">'[1]annex 6 attribution to blocks '!#REF!</definedName>
    <definedName name="__123Graph_XChart5" localSheetId="0" hidden="1">'[1]annex 6 attribution to blocks '!#REF!</definedName>
    <definedName name="__123Graph_XChart5" localSheetId="1" hidden="1">'[1]annex 6 attribution to blocks '!#REF!</definedName>
    <definedName name="__123Graph_XChart5" localSheetId="2" hidden="1">'[1]annex 6 attribution to blocks '!#REF!</definedName>
    <definedName name="__123Graph_XChart5" localSheetId="3" hidden="1">'[1]annex 6 attribution to blocks '!#REF!</definedName>
    <definedName name="__123Graph_XChart6" localSheetId="0" hidden="1">'[1]annex 6 attribution to blocks '!#REF!</definedName>
    <definedName name="__123Graph_XChart6" localSheetId="1" hidden="1">'[1]annex 6 attribution to blocks '!#REF!</definedName>
    <definedName name="__123Graph_XChart6" localSheetId="2" hidden="1">'[1]annex 6 attribution to blocks '!#REF!</definedName>
    <definedName name="__123Graph_XChart6" localSheetId="3" hidden="1">'[1]annex 6 attribution to blocks '!#REF!</definedName>
    <definedName name="__123Graph_XChart7" localSheetId="0" hidden="1">'[1]annex 6 attribution to blocks '!#REF!</definedName>
    <definedName name="__123Graph_XChart7" localSheetId="1" hidden="1">'[1]annex 6 attribution to blocks '!#REF!</definedName>
    <definedName name="__123Graph_XChart7" localSheetId="2" hidden="1">'[1]annex 6 attribution to blocks '!#REF!</definedName>
    <definedName name="__123Graph_XChart7" localSheetId="3" hidden="1">'[1]annex 6 attribution to blocks '!#REF!</definedName>
    <definedName name="__123Graph_XChart8" localSheetId="0" hidden="1">'[2]annex 6 attribution to blocks '!#REF!</definedName>
    <definedName name="__123Graph_XChart8" localSheetId="1" hidden="1">'[2]annex 6 attribution to blocks '!#REF!</definedName>
    <definedName name="__123Graph_XChart8" localSheetId="2" hidden="1">'[2]annex 6 attribution to blocks '!#REF!</definedName>
    <definedName name="__123Graph_XChart8" localSheetId="3" hidden="1">'[2]annex 6 attribution to blocks '!#REF!</definedName>
    <definedName name="__123Graph_XChart8" hidden="1">[3]A!#REF!</definedName>
    <definedName name="__123Graph_XChart9" localSheetId="0" hidden="1">'[1]annex 6 attribution to blocks '!#REF!</definedName>
    <definedName name="__123Graph_XChart9" localSheetId="1" hidden="1">'[1]annex 6 attribution to blocks '!#REF!</definedName>
    <definedName name="__123Graph_XChart9" localSheetId="2" hidden="1">'[1]annex 6 attribution to blocks '!#REF!</definedName>
    <definedName name="__123Graph_XChart9" localSheetId="3" hidden="1">'[1]annex 6 attribution to blocks '!#REF!</definedName>
    <definedName name="__123Graph_XCurrent" localSheetId="0" hidden="1">'[1]annex 6 attribution to blocks '!#REF!</definedName>
    <definedName name="__123Graph_XCurrent" localSheetId="1" hidden="1">'[1]annex 6 attribution to blocks '!#REF!</definedName>
    <definedName name="__123Graph_XCurrent" localSheetId="2" hidden="1">'[1]annex 6 attribution to blocks '!#REF!</definedName>
    <definedName name="__123Graph_XCurrent" localSheetId="3" hidden="1">'[1]annex 6 attribution to blocks '!#REF!</definedName>
    <definedName name="ANDREWES" localSheetId="0">#REF!</definedName>
    <definedName name="ANDREWES" localSheetId="1">#REF!</definedName>
    <definedName name="ANDREWES" localSheetId="2">#REF!</definedName>
    <definedName name="ANDREWES" localSheetId="3">#REF!</definedName>
    <definedName name="BEN_JONSON" localSheetId="0">#REF!</definedName>
    <definedName name="BEN_JONSON" localSheetId="1">#REF!</definedName>
    <definedName name="BEN_JONSON" localSheetId="2">#REF!</definedName>
    <definedName name="BEN_JONSON" localSheetId="3">#REF!</definedName>
    <definedName name="BRANDON" localSheetId="0">#REF!</definedName>
    <definedName name="BRANDON" localSheetId="1">#REF!</definedName>
    <definedName name="BRANDON" localSheetId="2">#REF!</definedName>
    <definedName name="BRANDON" localSheetId="3">#REF!</definedName>
    <definedName name="BRETON" localSheetId="0">#REF!</definedName>
    <definedName name="BRETON" localSheetId="1">#REF!</definedName>
    <definedName name="BRETON" localSheetId="2">#REF!</definedName>
    <definedName name="BRETON" localSheetId="3">#REF!</definedName>
    <definedName name="BRYER" localSheetId="0">#REF!</definedName>
    <definedName name="BRYER" localSheetId="1">#REF!</definedName>
    <definedName name="BRYER" localSheetId="2">#REF!</definedName>
    <definedName name="BRYER" localSheetId="3">#REF!</definedName>
    <definedName name="BUNYAN" localSheetId="0">#REF!</definedName>
    <definedName name="BUNYAN" localSheetId="1">#REF!</definedName>
    <definedName name="BUNYAN" localSheetId="2">#REF!</definedName>
    <definedName name="BUNYAN" localSheetId="3">#REF!</definedName>
    <definedName name="CROMWELL" localSheetId="0">#REF!</definedName>
    <definedName name="CROMWELL" localSheetId="1">#REF!</definedName>
    <definedName name="CROMWELL" localSheetId="2">#REF!</definedName>
    <definedName name="CROMWELL" localSheetId="3">#REF!</definedName>
    <definedName name="DEFOE" localSheetId="0">#REF!</definedName>
    <definedName name="DEFOE" localSheetId="1">#REF!</definedName>
    <definedName name="DEFOE" localSheetId="2">#REF!</definedName>
    <definedName name="DEFOE" localSheetId="3">#REF!</definedName>
    <definedName name="GILBERT" localSheetId="0">#REF!</definedName>
    <definedName name="GILBERT" localSheetId="1">#REF!</definedName>
    <definedName name="GILBERT" localSheetId="2">#REF!</definedName>
    <definedName name="GILBERT" localSheetId="3">#REF!</definedName>
    <definedName name="ITEM" localSheetId="0">#REF!</definedName>
    <definedName name="ITEM" localSheetId="1">#REF!</definedName>
    <definedName name="ITEM" localSheetId="2">#REF!</definedName>
    <definedName name="ITEM" localSheetId="3">#REF!</definedName>
    <definedName name="J.TRUNDLE" localSheetId="0">#REF!</definedName>
    <definedName name="J.TRUNDLE" localSheetId="1">#REF!</definedName>
    <definedName name="J.TRUNDLE" localSheetId="2">#REF!</definedName>
    <definedName name="J.TRUNDLE" localSheetId="3">#REF!</definedName>
    <definedName name="L.JONES" localSheetId="0">#REF!</definedName>
    <definedName name="L.JONES" localSheetId="1">#REF!</definedName>
    <definedName name="L.JONES" localSheetId="2">#REF!</definedName>
    <definedName name="L.JONES" localSheetId="3">#REF!</definedName>
    <definedName name="LAUDERDALE" localSheetId="0">#REF!</definedName>
    <definedName name="LAUDERDALE" localSheetId="1">#REF!</definedName>
    <definedName name="LAUDERDALE" localSheetId="2">#REF!</definedName>
    <definedName name="LAUDERDALE" localSheetId="3">#REF!</definedName>
    <definedName name="MILTON" localSheetId="0">#REF!</definedName>
    <definedName name="MILTON" localSheetId="1">#REF!</definedName>
    <definedName name="MILTON" localSheetId="2">#REF!</definedName>
    <definedName name="MILTON" localSheetId="3">#REF!</definedName>
    <definedName name="MOUNTJOY" localSheetId="0">#REF!</definedName>
    <definedName name="MOUNTJOY" localSheetId="1">#REF!</definedName>
    <definedName name="MOUNTJOY" localSheetId="2">#REF!</definedName>
    <definedName name="MOUNTJOY" localSheetId="3">#REF!</definedName>
    <definedName name="_xlnm.Print_Area" localSheetId="0">BRE!$A$1:$F$50</definedName>
    <definedName name="Print_Area_MI">#REF!</definedName>
    <definedName name="SEDDON" localSheetId="0">#REF!</definedName>
    <definedName name="SEDDON" localSheetId="1">#REF!</definedName>
    <definedName name="SEDDON" localSheetId="2">#REF!</definedName>
    <definedName name="SEDDON" localSheetId="3">#REF!</definedName>
    <definedName name="SHAKESPEARE" localSheetId="0">#REF!</definedName>
    <definedName name="SHAKESPEARE" localSheetId="1">#REF!</definedName>
    <definedName name="SHAKESPEARE" localSheetId="2">#REF!</definedName>
    <definedName name="SHAKESPEARE" localSheetId="3">#REF!</definedName>
    <definedName name="SPEED" localSheetId="0">#REF!</definedName>
    <definedName name="SPEED" localSheetId="1">#REF!</definedName>
    <definedName name="SPEED" localSheetId="2">#REF!</definedName>
    <definedName name="SPEED" localSheetId="3">#REF!</definedName>
    <definedName name="THOMAS_MORE" localSheetId="0">#REF!</definedName>
    <definedName name="THOMAS_MORE" localSheetId="1">#REF!</definedName>
    <definedName name="THOMAS_MORE" localSheetId="2">#REF!</definedName>
    <definedName name="THOMAS_MORE" localSheetId="3">#REF!</definedName>
    <definedName name="WALLSIDE__" localSheetId="0">#REF!</definedName>
    <definedName name="WALLSIDE__" localSheetId="1">#REF!</definedName>
    <definedName name="WALLSIDE__" localSheetId="2">#REF!</definedName>
    <definedName name="WALLSIDE__" localSheetId="3">#REF!</definedName>
    <definedName name="WILLOUGHBY" localSheetId="0">#REF!</definedName>
    <definedName name="WILLOUGHBY" localSheetId="1">#REF!</definedName>
    <definedName name="WILLOUGHBY" localSheetId="2">#REF!</definedName>
    <definedName name="WILLOUGHBY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27" i="1"/>
  <c r="F26" i="1"/>
  <c r="F25" i="1"/>
  <c r="F24" i="1"/>
  <c r="F23" i="1"/>
  <c r="F22" i="1"/>
  <c r="F17" i="1"/>
  <c r="F16" i="1"/>
  <c r="F15" i="1"/>
  <c r="F14" i="1"/>
  <c r="F13" i="1"/>
  <c r="F12" i="1"/>
  <c r="F8" i="1"/>
  <c r="E32" i="1"/>
  <c r="E27" i="1"/>
  <c r="E26" i="1"/>
  <c r="E25" i="1"/>
  <c r="E24" i="1"/>
  <c r="E23" i="1"/>
  <c r="E22" i="1"/>
  <c r="E17" i="1"/>
  <c r="E16" i="1"/>
  <c r="E15" i="1"/>
  <c r="E14" i="1"/>
  <c r="E13" i="1"/>
  <c r="E12" i="1"/>
  <c r="E8" i="1"/>
  <c r="C45" i="1"/>
  <c r="C44" i="1"/>
  <c r="C43" i="1"/>
  <c r="C42" i="1"/>
  <c r="C41" i="1"/>
  <c r="C40" i="1"/>
  <c r="C39" i="1"/>
  <c r="C38" i="1"/>
  <c r="C32" i="1"/>
  <c r="C27" i="1"/>
  <c r="C26" i="1"/>
  <c r="C25" i="1"/>
  <c r="C24" i="1"/>
  <c r="C23" i="1"/>
  <c r="C22" i="1"/>
  <c r="C17" i="1"/>
  <c r="C16" i="1"/>
  <c r="C15" i="1"/>
  <c r="C14" i="1"/>
  <c r="C13" i="1"/>
  <c r="C12" i="1"/>
  <c r="C8" i="1"/>
  <c r="B45" i="1"/>
  <c r="B45" i="6" s="1"/>
  <c r="B44" i="1"/>
  <c r="B43" i="1"/>
  <c r="B42" i="1"/>
  <c r="B41" i="1"/>
  <c r="B40" i="1"/>
  <c r="B39" i="1"/>
  <c r="B38" i="1"/>
  <c r="B32" i="1"/>
  <c r="B27" i="1"/>
  <c r="B26" i="1"/>
  <c r="B25" i="1"/>
  <c r="B24" i="1"/>
  <c r="B23" i="1"/>
  <c r="B22" i="1"/>
  <c r="B17" i="1"/>
  <c r="B16" i="1"/>
  <c r="B15" i="1"/>
  <c r="B14" i="1"/>
  <c r="B13" i="1"/>
  <c r="B12" i="1"/>
  <c r="B8" i="1"/>
  <c r="C43" i="6"/>
  <c r="C45" i="6"/>
  <c r="C45" i="3" l="1"/>
  <c r="F45" i="3"/>
  <c r="C45" i="5"/>
  <c r="E45" i="6"/>
  <c r="F45" i="6"/>
  <c r="B45" i="3"/>
  <c r="B45" i="5"/>
  <c r="E45" i="3"/>
  <c r="E45" i="5"/>
  <c r="F45" i="5"/>
  <c r="E44" i="5"/>
  <c r="E44" i="6"/>
  <c r="E44" i="3"/>
  <c r="C44" i="5"/>
  <c r="C44" i="6"/>
  <c r="C44" i="3"/>
  <c r="B44" i="5"/>
  <c r="B44" i="6"/>
  <c r="B44" i="3"/>
  <c r="F44" i="3" l="1"/>
  <c r="F44" i="6"/>
  <c r="F44" i="5"/>
  <c r="E43" i="5"/>
  <c r="E43" i="6"/>
  <c r="E43" i="3"/>
  <c r="B43" i="3" l="1"/>
  <c r="F43" i="3"/>
  <c r="F43" i="6"/>
  <c r="C43" i="3"/>
  <c r="F43" i="5"/>
  <c r="B43" i="5"/>
  <c r="C43" i="5"/>
  <c r="B29" i="1" l="1"/>
  <c r="B47" i="1"/>
  <c r="F42" i="5" l="1"/>
  <c r="F42" i="6"/>
  <c r="F42" i="3"/>
  <c r="E42" i="5"/>
  <c r="E42" i="6"/>
  <c r="E42" i="3"/>
  <c r="C40" i="5"/>
  <c r="C40" i="6"/>
  <c r="C40" i="3"/>
  <c r="B38" i="5"/>
  <c r="B39" i="5"/>
  <c r="B40" i="5"/>
  <c r="B41" i="5"/>
  <c r="B42" i="5"/>
  <c r="B38" i="6"/>
  <c r="B39" i="6"/>
  <c r="B40" i="6"/>
  <c r="B41" i="6"/>
  <c r="B42" i="6"/>
  <c r="B38" i="3"/>
  <c r="B39" i="3"/>
  <c r="B40" i="3"/>
  <c r="B41" i="3"/>
  <c r="B42" i="3"/>
  <c r="C42" i="5"/>
  <c r="C41" i="6"/>
  <c r="C42" i="3" l="1"/>
  <c r="C41" i="5"/>
  <c r="C39" i="3"/>
  <c r="C39" i="6"/>
  <c r="C41" i="3"/>
  <c r="C42" i="6"/>
  <c r="C39" i="5"/>
  <c r="F41" i="6" l="1"/>
  <c r="F41" i="5"/>
  <c r="F41" i="3"/>
  <c r="F40" i="3"/>
  <c r="F40" i="5"/>
  <c r="F40" i="6"/>
  <c r="D25" i="1"/>
  <c r="D17" i="1"/>
  <c r="E38" i="5" l="1"/>
  <c r="E38" i="6"/>
  <c r="E38" i="3"/>
  <c r="F38" i="5"/>
  <c r="F38" i="6"/>
  <c r="F38" i="3"/>
  <c r="E40" i="3"/>
  <c r="E40" i="6"/>
  <c r="E40" i="5"/>
  <c r="E41" i="6"/>
  <c r="E41" i="3"/>
  <c r="E41" i="5"/>
  <c r="E39" i="6"/>
  <c r="E39" i="5"/>
  <c r="E39" i="3"/>
  <c r="F39" i="6"/>
  <c r="F39" i="5"/>
  <c r="F39" i="3"/>
  <c r="D14" i="1"/>
  <c r="D22" i="1"/>
  <c r="D26" i="1"/>
  <c r="D15" i="1"/>
  <c r="D23" i="1"/>
  <c r="D27" i="1"/>
  <c r="D12" i="1"/>
  <c r="D16" i="1"/>
  <c r="D24" i="1"/>
  <c r="F29" i="1"/>
  <c r="C19" i="1"/>
  <c r="E47" i="1"/>
  <c r="B19" i="1"/>
  <c r="E29" i="1"/>
  <c r="C29" i="1"/>
  <c r="F19" i="1"/>
  <c r="E19" i="1"/>
  <c r="F47" i="1"/>
  <c r="B34" i="1" l="1"/>
  <c r="E34" i="1"/>
  <c r="F34" i="1"/>
  <c r="C34" i="1"/>
  <c r="B48" i="1" l="1"/>
  <c r="F48" i="1"/>
  <c r="E48" i="1"/>
  <c r="E37" i="5"/>
  <c r="E47" i="5" s="1"/>
  <c r="E37" i="6"/>
  <c r="E47" i="6" s="1"/>
  <c r="B37" i="5"/>
  <c r="B47" i="5" s="1"/>
  <c r="B37" i="6"/>
  <c r="B47" i="6" s="1"/>
  <c r="B37" i="3"/>
  <c r="B47" i="3" s="1"/>
  <c r="E37" i="3"/>
  <c r="E47" i="3" s="1"/>
  <c r="F37" i="3"/>
  <c r="F47" i="3" s="1"/>
  <c r="C37" i="3"/>
  <c r="F37" i="6"/>
  <c r="F47" i="6" s="1"/>
  <c r="C37" i="6"/>
  <c r="F37" i="5"/>
  <c r="F47" i="5" s="1"/>
  <c r="C37" i="5"/>
  <c r="F34" i="6" l="1"/>
  <c r="F48" i="6" s="1"/>
  <c r="F32" i="6"/>
  <c r="F29" i="6"/>
  <c r="F27" i="6"/>
  <c r="B34" i="3"/>
  <c r="B48" i="3" s="1"/>
  <c r="B34" i="5"/>
  <c r="B48" i="5" s="1"/>
  <c r="B34" i="6"/>
  <c r="B48" i="6" s="1"/>
  <c r="D34" i="1"/>
  <c r="B32" i="3"/>
  <c r="B32" i="5"/>
  <c r="B32" i="6"/>
  <c r="B29" i="3"/>
  <c r="B29" i="5"/>
  <c r="B29" i="6"/>
  <c r="B19" i="3"/>
  <c r="B19" i="5"/>
  <c r="B19" i="6"/>
  <c r="C8" i="3"/>
  <c r="B8" i="3"/>
  <c r="C8" i="5"/>
  <c r="B8" i="5"/>
  <c r="C8" i="6"/>
  <c r="B8" i="6"/>
  <c r="D8" i="1"/>
  <c r="E8" i="6"/>
  <c r="B12" i="6"/>
  <c r="E12" i="6"/>
  <c r="B13" i="6"/>
  <c r="E13" i="6"/>
  <c r="B14" i="6"/>
  <c r="E14" i="6"/>
  <c r="B15" i="6"/>
  <c r="E15" i="6"/>
  <c r="B16" i="6"/>
  <c r="E16" i="6"/>
  <c r="B17" i="6"/>
  <c r="E17" i="6"/>
  <c r="E19" i="6"/>
  <c r="B22" i="6"/>
  <c r="E22" i="6"/>
  <c r="B23" i="6"/>
  <c r="E23" i="6"/>
  <c r="B24" i="6"/>
  <c r="E24" i="6"/>
  <c r="B25" i="6"/>
  <c r="E25" i="6"/>
  <c r="B26" i="6"/>
  <c r="E26" i="6"/>
  <c r="B27" i="6"/>
  <c r="E27" i="6"/>
  <c r="E29" i="6"/>
  <c r="E32" i="6"/>
  <c r="E34" i="6"/>
  <c r="E48" i="6" s="1"/>
  <c r="E8" i="5"/>
  <c r="F8" i="5"/>
  <c r="B12" i="5"/>
  <c r="C12" i="5"/>
  <c r="E12" i="5"/>
  <c r="F12" i="5"/>
  <c r="B13" i="5"/>
  <c r="C13" i="5"/>
  <c r="E13" i="5"/>
  <c r="F13" i="5"/>
  <c r="B14" i="5"/>
  <c r="C14" i="5"/>
  <c r="E14" i="5"/>
  <c r="F14" i="5"/>
  <c r="B15" i="5"/>
  <c r="C15" i="5"/>
  <c r="E15" i="5"/>
  <c r="F15" i="5"/>
  <c r="B16" i="5"/>
  <c r="C16" i="5"/>
  <c r="E16" i="5"/>
  <c r="F16" i="5"/>
  <c r="B17" i="5"/>
  <c r="C17" i="5"/>
  <c r="E17" i="5"/>
  <c r="F17" i="5"/>
  <c r="E19" i="5"/>
  <c r="F19" i="5"/>
  <c r="B22" i="5"/>
  <c r="C22" i="5"/>
  <c r="E22" i="5"/>
  <c r="F22" i="5"/>
  <c r="B23" i="5"/>
  <c r="C23" i="5"/>
  <c r="E23" i="5"/>
  <c r="F23" i="5"/>
  <c r="B24" i="5"/>
  <c r="C24" i="5"/>
  <c r="E24" i="5"/>
  <c r="F24" i="5"/>
  <c r="B25" i="5"/>
  <c r="C25" i="5"/>
  <c r="E25" i="5"/>
  <c r="F25" i="5"/>
  <c r="B26" i="5"/>
  <c r="C26" i="5"/>
  <c r="E26" i="5"/>
  <c r="F26" i="5"/>
  <c r="B27" i="5"/>
  <c r="C27" i="5"/>
  <c r="E27" i="5"/>
  <c r="F27" i="5"/>
  <c r="E29" i="5"/>
  <c r="F29" i="5"/>
  <c r="E32" i="5"/>
  <c r="F32" i="5"/>
  <c r="E34" i="5"/>
  <c r="E48" i="5" s="1"/>
  <c r="F34" i="5"/>
  <c r="F48" i="5" s="1"/>
  <c r="F13" i="3"/>
  <c r="F15" i="3"/>
  <c r="F17" i="3"/>
  <c r="F22" i="3"/>
  <c r="F24" i="3"/>
  <c r="F26" i="3"/>
  <c r="F29" i="3"/>
  <c r="F34" i="3"/>
  <c r="F48" i="3" s="1"/>
  <c r="E12" i="3"/>
  <c r="E13" i="3"/>
  <c r="E14" i="3"/>
  <c r="E15" i="3"/>
  <c r="E16" i="3"/>
  <c r="E17" i="3"/>
  <c r="E19" i="3"/>
  <c r="E22" i="3"/>
  <c r="E23" i="3"/>
  <c r="E24" i="3"/>
  <c r="E25" i="3"/>
  <c r="E26" i="3"/>
  <c r="E27" i="3"/>
  <c r="E29" i="3"/>
  <c r="E32" i="3"/>
  <c r="E34" i="3"/>
  <c r="E48" i="3" s="1"/>
  <c r="C13" i="3"/>
  <c r="C15" i="3"/>
  <c r="C17" i="3"/>
  <c r="C23" i="3"/>
  <c r="C25" i="3"/>
  <c r="C27" i="3"/>
  <c r="E8" i="3"/>
  <c r="B12" i="3"/>
  <c r="B13" i="3"/>
  <c r="B14" i="3"/>
  <c r="B15" i="3"/>
  <c r="B16" i="3"/>
  <c r="B17" i="3"/>
  <c r="B22" i="3"/>
  <c r="B23" i="3"/>
  <c r="B24" i="3"/>
  <c r="B25" i="3"/>
  <c r="B26" i="3"/>
  <c r="B27" i="3"/>
  <c r="C29" i="5" l="1"/>
  <c r="D29" i="5" s="1"/>
  <c r="C19" i="5"/>
  <c r="D19" i="5" s="1"/>
  <c r="F8" i="6"/>
  <c r="C12" i="6"/>
  <c r="F12" i="6"/>
  <c r="C13" i="6"/>
  <c r="F13" i="6"/>
  <c r="C14" i="6"/>
  <c r="F14" i="6"/>
  <c r="C15" i="6"/>
  <c r="F15" i="6"/>
  <c r="C16" i="6"/>
  <c r="F16" i="6"/>
  <c r="C17" i="6"/>
  <c r="F17" i="6"/>
  <c r="D19" i="1"/>
  <c r="F19" i="6"/>
  <c r="C22" i="6"/>
  <c r="F22" i="6"/>
  <c r="C23" i="6"/>
  <c r="F23" i="6"/>
  <c r="C24" i="6"/>
  <c r="F24" i="6"/>
  <c r="C25" i="6"/>
  <c r="F25" i="6"/>
  <c r="C26" i="6"/>
  <c r="F26" i="6"/>
  <c r="C27" i="6"/>
  <c r="C32" i="3"/>
  <c r="F8" i="3"/>
  <c r="C26" i="3"/>
  <c r="C24" i="3"/>
  <c r="C22" i="3"/>
  <c r="C16" i="3"/>
  <c r="C14" i="3"/>
  <c r="C12" i="3"/>
  <c r="F32" i="3"/>
  <c r="F27" i="3"/>
  <c r="F25" i="3"/>
  <c r="F23" i="3"/>
  <c r="F19" i="3"/>
  <c r="F16" i="3"/>
  <c r="F14" i="3"/>
  <c r="F12" i="3"/>
  <c r="D29" i="1"/>
  <c r="D32" i="1"/>
  <c r="C32" i="6"/>
  <c r="C32" i="5"/>
  <c r="D8" i="6"/>
  <c r="D8" i="3"/>
  <c r="D8" i="5"/>
  <c r="C29" i="3" l="1"/>
  <c r="D29" i="3" s="1"/>
  <c r="C29" i="6"/>
  <c r="D29" i="6" s="1"/>
  <c r="D32" i="6"/>
  <c r="C19" i="3"/>
  <c r="D19" i="3" s="1"/>
  <c r="D32" i="3"/>
  <c r="D32" i="5"/>
  <c r="C34" i="5"/>
  <c r="C19" i="6"/>
  <c r="D19" i="6" s="1"/>
  <c r="D34" i="5" l="1"/>
  <c r="C34" i="6"/>
  <c r="D34" i="6" s="1"/>
  <c r="C34" i="3"/>
  <c r="C38" i="5"/>
  <c r="C47" i="5" s="1"/>
  <c r="C48" i="5" s="1"/>
  <c r="C38" i="6"/>
  <c r="C47" i="6" s="1"/>
  <c r="C38" i="3"/>
  <c r="C47" i="3" s="1"/>
  <c r="C47" i="1"/>
  <c r="C48" i="6" l="1"/>
  <c r="D34" i="3"/>
  <c r="C48" i="3"/>
  <c r="C48" i="1"/>
</calcChain>
</file>

<file path=xl/sharedStrings.xml><?xml version="1.0" encoding="utf-8"?>
<sst xmlns="http://schemas.openxmlformats.org/spreadsheetml/2006/main" count="202" uniqueCount="48">
  <si>
    <t>Breton House</t>
  </si>
  <si>
    <t xml:space="preserve">Actual </t>
  </si>
  <si>
    <t>Estimate</t>
  </si>
  <si>
    <t>111 Flats (3.11% of estate costs)</t>
  </si>
  <si>
    <t>£</t>
  </si>
  <si>
    <t>Customer Care</t>
  </si>
  <si>
    <t>Costs of Management and Supervision - Breton House &amp; Proportion of Estate Costs</t>
  </si>
  <si>
    <t>Estate Management</t>
  </si>
  <si>
    <t>Resident Staff - Estate%</t>
  </si>
  <si>
    <t>Furniture &amp; Fittings - Breton House Cost</t>
  </si>
  <si>
    <t>Window Cleaning- Breton House Contract cost</t>
  </si>
  <si>
    <t>Cleaners/Porters - No of Cleaners for Breton House &amp; Estate%</t>
  </si>
  <si>
    <t>Car Park Attendants- Terrace Block %</t>
  </si>
  <si>
    <t>Sub Total</t>
  </si>
  <si>
    <t>Property Management</t>
  </si>
  <si>
    <t>Garchey Maintenance - Estate%</t>
  </si>
  <si>
    <t>Technical Services - Breton House &amp; no of repairs orders</t>
  </si>
  <si>
    <t>Lift Maintenance - Breton House</t>
  </si>
  <si>
    <t>Electricity (Common Parts and Lifts) -  Breton House</t>
  </si>
  <si>
    <t>Heating - Breton House</t>
  </si>
  <si>
    <t>Open Spaces</t>
  </si>
  <si>
    <t>Garden Maintenance - Estate %</t>
  </si>
  <si>
    <t>Total Annually Recurring Items</t>
  </si>
  <si>
    <t>Non-Annually Recurring Items - Major Works</t>
  </si>
  <si>
    <t>Total Non-Annually Recurring Items</t>
  </si>
  <si>
    <t>TOTAL</t>
  </si>
  <si>
    <t>Breton House Type F1A</t>
  </si>
  <si>
    <t>Breton House Type F2A</t>
  </si>
  <si>
    <t>Breton House Type P2A</t>
  </si>
  <si>
    <t>%</t>
  </si>
  <si>
    <t>Difference</t>
  </si>
  <si>
    <t>House Officer -  Estate%</t>
  </si>
  <si>
    <t>Asbestos Works - Breton House cost</t>
  </si>
  <si>
    <t>Water Supply Works  - Breton House cost</t>
  </si>
  <si>
    <t>Asset Management/Stock Condtiton Survey - Breton House cost</t>
  </si>
  <si>
    <t>External Redecorations - Breton House cost</t>
  </si>
  <si>
    <t>Replacement Window &amp; Door Frames - Breton House cost</t>
  </si>
  <si>
    <t>Replacement Window &amp; Door Frames - Breton House cost *</t>
  </si>
  <si>
    <t>General Repairs - Breton House Cost &amp; Estate%</t>
  </si>
  <si>
    <t>2023/24</t>
  </si>
  <si>
    <t>Internal Redecorations - Breton House cost</t>
  </si>
  <si>
    <t>Electrical Testing - Breton House cost</t>
  </si>
  <si>
    <t>Emergency Lighting - Breton House cost</t>
  </si>
  <si>
    <t>2024/25</t>
  </si>
  <si>
    <t>Water Tank Repairs/Replacement - Breton House cost</t>
  </si>
  <si>
    <t>CHECK 42 BRETON HOUSE - RTB FIGURES - TYPE F2A - DONE FOR 23/24</t>
  </si>
  <si>
    <t>Actual Service Charge Costs 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</si>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</sst>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0_)"/>
    <numFmt numFmtId="166" formatCode="0.0000%"/>
  </numFmts>
  <fonts count="9" x14ac:knownFonts="1">
    <font>
      <sz val="10"/>
      <name val="Courier"/>
    </font>
    <font>
      <sz val="10"/>
      <name val="Courier"/>
      <family val="3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0" fontId="2" fillId="2" borderId="0">
      <alignment horizontal="right"/>
    </xf>
    <xf numFmtId="0" fontId="3" fillId="2" borderId="1"/>
  </cellStyleXfs>
  <cellXfs count="104">
    <xf numFmtId="164" fontId="0" fillId="0" borderId="0" xfId="0"/>
    <xf numFmtId="164" fontId="4" fillId="0" borderId="2" xfId="1" applyFont="1" applyBorder="1"/>
    <xf numFmtId="164" fontId="4" fillId="0" borderId="3" xfId="1" applyFont="1" applyBorder="1"/>
    <xf numFmtId="164" fontId="4" fillId="3" borderId="11" xfId="1" applyFont="1" applyFill="1" applyBorder="1"/>
    <xf numFmtId="10" fontId="4" fillId="0" borderId="3" xfId="1" applyNumberFormat="1" applyFont="1" applyBorder="1"/>
    <xf numFmtId="164" fontId="5" fillId="0" borderId="9" xfId="1" applyFont="1" applyBorder="1"/>
    <xf numFmtId="164" fontId="6" fillId="0" borderId="0" xfId="1" applyFont="1"/>
    <xf numFmtId="164" fontId="4" fillId="0" borderId="4" xfId="1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164" fontId="4" fillId="3" borderId="0" xfId="1" applyFont="1" applyFill="1" applyAlignment="1">
      <alignment horizontal="center"/>
    </xf>
    <xf numFmtId="10" fontId="4" fillId="0" borderId="5" xfId="1" applyNumberFormat="1" applyFont="1" applyBorder="1" applyAlignment="1">
      <alignment horizontal="center"/>
    </xf>
    <xf numFmtId="164" fontId="5" fillId="0" borderId="8" xfId="1" applyFont="1" applyBorder="1" applyAlignment="1">
      <alignment horizontal="center"/>
    </xf>
    <xf numFmtId="164" fontId="4" fillId="0" borderId="6" xfId="1" applyFont="1" applyBorder="1"/>
    <xf numFmtId="10" fontId="4" fillId="0" borderId="7" xfId="1" applyNumberFormat="1" applyFont="1" applyBorder="1" applyAlignment="1">
      <alignment horizontal="center"/>
    </xf>
    <xf numFmtId="164" fontId="6" fillId="0" borderId="3" xfId="1" applyFont="1" applyBorder="1" applyAlignment="1">
      <alignment horizontal="center"/>
    </xf>
    <xf numFmtId="164" fontId="6" fillId="3" borderId="11" xfId="1" applyFont="1" applyFill="1" applyBorder="1" applyAlignment="1">
      <alignment horizontal="center"/>
    </xf>
    <xf numFmtId="10" fontId="6" fillId="0" borderId="3" xfId="1" applyNumberFormat="1" applyFont="1" applyBorder="1" applyAlignment="1">
      <alignment horizontal="center"/>
    </xf>
    <xf numFmtId="164" fontId="5" fillId="0" borderId="9" xfId="1" applyFont="1" applyBorder="1" applyAlignment="1">
      <alignment horizontal="center"/>
    </xf>
    <xf numFmtId="164" fontId="4" fillId="0" borderId="5" xfId="1" applyFont="1" applyBorder="1"/>
    <xf numFmtId="164" fontId="4" fillId="3" borderId="0" xfId="1" applyFont="1" applyFill="1"/>
    <xf numFmtId="10" fontId="4" fillId="0" borderId="5" xfId="1" applyNumberFormat="1" applyFont="1" applyBorder="1"/>
    <xf numFmtId="164" fontId="5" fillId="0" borderId="5" xfId="1" applyFont="1" applyBorder="1" applyAlignment="1">
      <alignment vertical="center" wrapText="1"/>
    </xf>
    <xf numFmtId="164" fontId="5" fillId="3" borderId="0" xfId="1" applyFont="1" applyFill="1" applyAlignment="1">
      <alignment vertical="center" wrapText="1"/>
    </xf>
    <xf numFmtId="10" fontId="5" fillId="0" borderId="5" xfId="1" applyNumberFormat="1" applyFont="1" applyBorder="1" applyAlignment="1">
      <alignment vertical="center" wrapText="1"/>
    </xf>
    <xf numFmtId="164" fontId="5" fillId="0" borderId="8" xfId="1" applyFont="1" applyBorder="1" applyAlignment="1">
      <alignment vertical="center" wrapText="1"/>
    </xf>
    <xf numFmtId="164" fontId="5" fillId="0" borderId="7" xfId="1" applyFont="1" applyBorder="1" applyAlignment="1">
      <alignment vertical="center" wrapText="1"/>
    </xf>
    <xf numFmtId="164" fontId="5" fillId="3" borderId="12" xfId="1" applyFont="1" applyFill="1" applyBorder="1" applyAlignment="1">
      <alignment vertical="center" wrapText="1"/>
    </xf>
    <xf numFmtId="10" fontId="5" fillId="0" borderId="7" xfId="1" applyNumberFormat="1" applyFont="1" applyBorder="1" applyAlignment="1">
      <alignment vertical="center" wrapText="1"/>
    </xf>
    <xf numFmtId="164" fontId="5" fillId="0" borderId="10" xfId="1" applyFont="1" applyBorder="1" applyAlignment="1">
      <alignment vertical="center" wrapText="1"/>
    </xf>
    <xf numFmtId="164" fontId="6" fillId="0" borderId="3" xfId="1" applyFont="1" applyBorder="1" applyAlignment="1">
      <alignment horizontal="left"/>
    </xf>
    <xf numFmtId="164" fontId="5" fillId="0" borderId="2" xfId="1" applyFont="1" applyBorder="1" applyAlignment="1">
      <alignment vertical="center" wrapText="1"/>
    </xf>
    <xf numFmtId="164" fontId="5" fillId="0" borderId="9" xfId="1" applyFont="1" applyBorder="1" applyAlignment="1">
      <alignment vertical="center" wrapText="1"/>
    </xf>
    <xf numFmtId="164" fontId="4" fillId="0" borderId="5" xfId="1" applyFont="1" applyBorder="1" applyAlignment="1">
      <alignment horizontal="left"/>
    </xf>
    <xf numFmtId="164" fontId="5" fillId="0" borderId="4" xfId="1" applyFont="1" applyBorder="1" applyAlignment="1">
      <alignment vertical="center" wrapText="1"/>
    </xf>
    <xf numFmtId="164" fontId="6" fillId="0" borderId="5" xfId="1" applyFont="1" applyBorder="1" applyAlignment="1">
      <alignment horizontal="left"/>
    </xf>
    <xf numFmtId="164" fontId="6" fillId="0" borderId="7" xfId="1" applyFont="1" applyBorder="1" applyAlignment="1">
      <alignment horizontal="right"/>
    </xf>
    <xf numFmtId="164" fontId="6" fillId="0" borderId="4" xfId="1" applyFont="1" applyBorder="1" applyAlignment="1">
      <alignment horizontal="left"/>
    </xf>
    <xf numFmtId="164" fontId="4" fillId="0" borderId="4" xfId="1" applyFont="1" applyBorder="1" applyAlignment="1">
      <alignment horizontal="left"/>
    </xf>
    <xf numFmtId="164" fontId="6" fillId="0" borderId="4" xfId="1" applyFont="1" applyBorder="1"/>
    <xf numFmtId="164" fontId="6" fillId="0" borderId="4" xfId="1" applyFont="1" applyBorder="1" applyAlignment="1">
      <alignment horizontal="right"/>
    </xf>
    <xf numFmtId="164" fontId="5" fillId="3" borderId="3" xfId="1" applyFont="1" applyFill="1" applyBorder="1" applyAlignment="1">
      <alignment vertical="center" wrapText="1"/>
    </xf>
    <xf numFmtId="10" fontId="5" fillId="0" borderId="3" xfId="1" applyNumberFormat="1" applyFont="1" applyBorder="1" applyAlignment="1">
      <alignment vertical="center" wrapText="1"/>
    </xf>
    <xf numFmtId="164" fontId="5" fillId="3" borderId="5" xfId="1" applyFont="1" applyFill="1" applyBorder="1" applyAlignment="1">
      <alignment vertical="center" wrapText="1"/>
    </xf>
    <xf numFmtId="164" fontId="6" fillId="0" borderId="7" xfId="1" applyFont="1" applyBorder="1"/>
    <xf numFmtId="164" fontId="5" fillId="3" borderId="7" xfId="1" applyFont="1" applyFill="1" applyBorder="1" applyAlignment="1">
      <alignment vertical="center" wrapText="1"/>
    </xf>
    <xf numFmtId="164" fontId="5" fillId="0" borderId="14" xfId="1" applyFont="1" applyBorder="1" applyAlignment="1">
      <alignment vertical="center" wrapText="1"/>
    </xf>
    <xf numFmtId="10" fontId="5" fillId="0" borderId="14" xfId="1" applyNumberFormat="1" applyFont="1" applyBorder="1" applyAlignment="1">
      <alignment vertical="center" wrapText="1"/>
    </xf>
    <xf numFmtId="164" fontId="5" fillId="0" borderId="13" xfId="1" applyFont="1" applyBorder="1" applyAlignment="1">
      <alignment vertical="center" wrapText="1"/>
    </xf>
    <xf numFmtId="164" fontId="6" fillId="0" borderId="0" xfId="1" applyFont="1" applyAlignment="1">
      <alignment vertical="center"/>
    </xf>
    <xf numFmtId="164" fontId="4" fillId="0" borderId="4" xfId="1" applyFont="1" applyBorder="1" applyAlignment="1">
      <alignment horizontal="left" vertical="center"/>
    </xf>
    <xf numFmtId="164" fontId="5" fillId="0" borderId="3" xfId="1" applyFont="1" applyBorder="1" applyAlignment="1">
      <alignment vertical="center" wrapText="1"/>
    </xf>
    <xf numFmtId="164" fontId="5" fillId="3" borderId="11" xfId="1" applyFont="1" applyFill="1" applyBorder="1" applyAlignment="1">
      <alignment vertical="center" wrapText="1"/>
    </xf>
    <xf numFmtId="164" fontId="5" fillId="3" borderId="14" xfId="1" applyFont="1" applyFill="1" applyBorder="1" applyAlignment="1">
      <alignment vertical="center" wrapText="1"/>
    </xf>
    <xf numFmtId="164" fontId="6" fillId="0" borderId="0" xfId="1" applyFont="1" applyAlignment="1">
      <alignment horizontal="left"/>
    </xf>
    <xf numFmtId="10" fontId="6" fillId="0" borderId="0" xfId="1" applyNumberFormat="1" applyFont="1" applyAlignment="1">
      <alignment horizontal="left"/>
    </xf>
    <xf numFmtId="10" fontId="6" fillId="0" borderId="0" xfId="1" applyNumberFormat="1" applyFont="1"/>
    <xf numFmtId="164" fontId="5" fillId="0" borderId="3" xfId="1" applyFont="1" applyBorder="1"/>
    <xf numFmtId="164" fontId="5" fillId="0" borderId="8" xfId="1" applyFont="1" applyBorder="1"/>
    <xf numFmtId="164" fontId="5" fillId="0" borderId="5" xfId="1" applyFont="1" applyBorder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vertical="center" wrapText="1"/>
    </xf>
    <xf numFmtId="165" fontId="5" fillId="3" borderId="0" xfId="1" applyNumberFormat="1" applyFont="1" applyFill="1" applyAlignment="1">
      <alignment vertical="center" wrapText="1"/>
    </xf>
    <xf numFmtId="165" fontId="5" fillId="0" borderId="7" xfId="1" applyNumberFormat="1" applyFont="1" applyBorder="1" applyAlignment="1">
      <alignment vertical="center" wrapText="1"/>
    </xf>
    <xf numFmtId="165" fontId="5" fillId="3" borderId="12" xfId="1" applyNumberFormat="1" applyFont="1" applyFill="1" applyBorder="1" applyAlignment="1">
      <alignment vertical="center" wrapText="1"/>
    </xf>
    <xf numFmtId="165" fontId="5" fillId="0" borderId="4" xfId="1" applyNumberFormat="1" applyFont="1" applyBorder="1" applyAlignment="1">
      <alignment vertical="center" wrapText="1"/>
    </xf>
    <xf numFmtId="165" fontId="5" fillId="0" borderId="8" xfId="1" applyNumberFormat="1" applyFont="1" applyBorder="1" applyAlignment="1">
      <alignment vertical="center" wrapText="1"/>
    </xf>
    <xf numFmtId="165" fontId="5" fillId="0" borderId="10" xfId="1" applyNumberFormat="1" applyFont="1" applyBorder="1" applyAlignment="1">
      <alignment vertical="center" wrapText="1"/>
    </xf>
    <xf numFmtId="164" fontId="6" fillId="0" borderId="4" xfId="1" applyFont="1" applyBorder="1" applyAlignment="1">
      <alignment horizontal="left" wrapText="1"/>
    </xf>
    <xf numFmtId="165" fontId="5" fillId="3" borderId="3" xfId="1" applyNumberFormat="1" applyFont="1" applyFill="1" applyBorder="1" applyAlignment="1">
      <alignment vertical="center" wrapText="1"/>
    </xf>
    <xf numFmtId="165" fontId="5" fillId="3" borderId="5" xfId="1" applyNumberFormat="1" applyFont="1" applyFill="1" applyBorder="1" applyAlignment="1">
      <alignment vertical="center" wrapText="1"/>
    </xf>
    <xf numFmtId="165" fontId="5" fillId="3" borderId="7" xfId="1" applyNumberFormat="1" applyFont="1" applyFill="1" applyBorder="1" applyAlignment="1">
      <alignment vertical="center" wrapText="1"/>
    </xf>
    <xf numFmtId="165" fontId="5" fillId="0" borderId="14" xfId="1" applyNumberFormat="1" applyFont="1" applyBorder="1" applyAlignment="1">
      <alignment vertical="center" wrapText="1"/>
    </xf>
    <xf numFmtId="165" fontId="5" fillId="0" borderId="13" xfId="1" applyNumberFormat="1" applyFont="1" applyBorder="1" applyAlignment="1">
      <alignment vertical="center" wrapText="1"/>
    </xf>
    <xf numFmtId="165" fontId="5" fillId="0" borderId="3" xfId="1" applyNumberFormat="1" applyFont="1" applyBorder="1" applyAlignment="1">
      <alignment vertical="center" wrapText="1"/>
    </xf>
    <xf numFmtId="165" fontId="5" fillId="3" borderId="11" xfId="1" applyNumberFormat="1" applyFont="1" applyFill="1" applyBorder="1" applyAlignment="1">
      <alignment vertical="center" wrapText="1"/>
    </xf>
    <xf numFmtId="165" fontId="5" fillId="3" borderId="14" xfId="1" applyNumberFormat="1" applyFont="1" applyFill="1" applyBorder="1" applyAlignment="1">
      <alignment vertical="center" wrapText="1"/>
    </xf>
    <xf numFmtId="2" fontId="6" fillId="0" borderId="0" xfId="1" applyNumberFormat="1" applyFont="1"/>
    <xf numFmtId="165" fontId="5" fillId="0" borderId="2" xfId="1" applyNumberFormat="1" applyFont="1" applyBorder="1" applyAlignment="1">
      <alignment vertical="center" wrapText="1"/>
    </xf>
    <xf numFmtId="165" fontId="5" fillId="0" borderId="9" xfId="1" applyNumberFormat="1" applyFont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 wrapText="1"/>
    </xf>
    <xf numFmtId="165" fontId="5" fillId="3" borderId="4" xfId="1" applyNumberFormat="1" applyFont="1" applyFill="1" applyBorder="1" applyAlignment="1">
      <alignment vertical="center" wrapText="1"/>
    </xf>
    <xf numFmtId="165" fontId="5" fillId="3" borderId="6" xfId="1" applyNumberFormat="1" applyFont="1" applyFill="1" applyBorder="1" applyAlignment="1">
      <alignment vertical="center" wrapText="1"/>
    </xf>
    <xf numFmtId="164" fontId="5" fillId="3" borderId="2" xfId="1" applyFont="1" applyFill="1" applyBorder="1" applyAlignment="1">
      <alignment vertical="center" wrapText="1"/>
    </xf>
    <xf numFmtId="164" fontId="5" fillId="3" borderId="4" xfId="1" applyFont="1" applyFill="1" applyBorder="1" applyAlignment="1">
      <alignment vertical="center" wrapText="1"/>
    </xf>
    <xf numFmtId="164" fontId="5" fillId="3" borderId="6" xfId="1" applyFont="1" applyFill="1" applyBorder="1" applyAlignment="1">
      <alignment vertical="center" wrapText="1"/>
    </xf>
    <xf numFmtId="10" fontId="5" fillId="0" borderId="13" xfId="1" applyNumberFormat="1" applyFont="1" applyBorder="1" applyAlignment="1">
      <alignment vertical="center" wrapText="1"/>
    </xf>
    <xf numFmtId="164" fontId="4" fillId="0" borderId="14" xfId="1" applyFont="1" applyBorder="1" applyAlignment="1">
      <alignment horizontal="right" vertical="center"/>
    </xf>
    <xf numFmtId="165" fontId="5" fillId="0" borderId="15" xfId="1" applyNumberFormat="1" applyFont="1" applyBorder="1" applyAlignment="1">
      <alignment vertical="center" wrapText="1"/>
    </xf>
    <xf numFmtId="164" fontId="5" fillId="0" borderId="15" xfId="1" applyFont="1" applyBorder="1" applyAlignment="1">
      <alignment vertical="center" wrapText="1"/>
    </xf>
    <xf numFmtId="164" fontId="4" fillId="0" borderId="14" xfId="1" applyFont="1" applyBorder="1" applyAlignment="1">
      <alignment horizontal="right"/>
    </xf>
    <xf numFmtId="164" fontId="5" fillId="0" borderId="3" xfId="1" applyFont="1" applyBorder="1" applyAlignment="1">
      <alignment horizontal="center"/>
    </xf>
    <xf numFmtId="164" fontId="4" fillId="0" borderId="7" xfId="1" quotePrefix="1" applyFont="1" applyBorder="1" applyAlignment="1">
      <alignment horizontal="center"/>
    </xf>
    <xf numFmtId="164" fontId="4" fillId="3" borderId="12" xfId="1" quotePrefix="1" applyFont="1" applyFill="1" applyBorder="1" applyAlignment="1">
      <alignment horizontal="center"/>
    </xf>
    <xf numFmtId="164" fontId="7" fillId="0" borderId="8" xfId="1" applyFont="1" applyBorder="1" applyAlignment="1">
      <alignment horizontal="center"/>
    </xf>
    <xf numFmtId="14" fontId="7" fillId="0" borderId="10" xfId="1" applyNumberFormat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14" fontId="7" fillId="0" borderId="7" xfId="1" applyNumberFormat="1" applyFont="1" applyBorder="1" applyAlignment="1">
      <alignment horizontal="center"/>
    </xf>
    <xf numFmtId="164" fontId="6" fillId="0" borderId="3" xfId="1" applyFont="1" applyBorder="1"/>
    <xf numFmtId="164" fontId="6" fillId="0" borderId="5" xfId="1" applyFont="1" applyBorder="1" applyAlignment="1">
      <alignment horizontal="left" vertical="center" wrapText="1"/>
    </xf>
    <xf numFmtId="164" fontId="6" fillId="0" borderId="7" xfId="1" applyFont="1" applyBorder="1" applyAlignment="1">
      <alignment horizontal="left" wrapText="1"/>
    </xf>
    <xf numFmtId="164" fontId="5" fillId="0" borderId="5" xfId="1" applyFont="1" applyBorder="1"/>
    <xf numFmtId="2" fontId="5" fillId="3" borderId="14" xfId="1" applyNumberFormat="1" applyFont="1" applyFill="1" applyBorder="1" applyAlignment="1">
      <alignment vertical="center" wrapText="1"/>
    </xf>
    <xf numFmtId="164" fontId="8" fillId="4" borderId="0" xfId="1" applyFont="1" applyFill="1"/>
    <xf numFmtId="164" fontId="6" fillId="4" borderId="0" xfId="1" applyFont="1" applyFill="1"/>
  </cellXfs>
  <cellStyles count="4">
    <cellStyle name="Normal" xfId="0" builtinId="0"/>
    <cellStyle name="Normal_xdefoe abated" xfId="1" xr:uid="{00000000-0005-0000-0000-000001000000}"/>
    <cellStyle name="Output Amounts" xfId="2" xr:uid="{00000000-0005-0000-0000-000002000000}"/>
    <cellStyle name="Output Line Item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_BEO/EXCEL/Revenue/New%20format%20schedule/second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evenue\ANNEEM\ACTSERV\200405\rcc%20reconciliation%2004051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using/BEO%20Service%20Charge%20&amp;%20Revenues/Barbican/Service%20Charge/Actuals/201617/BLOCKS/A%20master%20sheet%20070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324/A%20master%20sheet%202324.xlsx" TargetMode="External"/><Relationship Id="rId1" Type="http://schemas.openxmlformats.org/officeDocument/2006/relationships/externalLinkPath" Target="/sites/BarbicanServiceChargeandRevenues/Shared%20Documents/General/Service%20Charge/Actuals/202324/A%20master%20sheet%2023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poflondon.sharepoint.com/sites/BarbicanServiceChargeandRevenues/Shared%20Documents/General/Service%20Charge/Actuals/202425/A%20master%20sheet%202425.xlsx" TargetMode="External"/><Relationship Id="rId1" Type="http://schemas.openxmlformats.org/officeDocument/2006/relationships/externalLinkPath" Target="/sites/BarbicanServiceChargeandRevenues/Shared%20Documents/General/Service%20Charge/Actuals/202425/A%20master%20sheet%202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6 attribution to blocks "/>
      <sheetName val="new annex 6 attribution to bloc"/>
      <sheetName val="annex 6 b"/>
      <sheetName val="new annex 6b "/>
      <sheetName val="annex 7 Defoe"/>
      <sheetName val="annex 7 Seddon"/>
      <sheetName val="defoe"/>
      <sheetName val="54"/>
      <sheetName val="seddon"/>
      <sheetName val="31 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 1"/>
      <sheetName val="Annex 2"/>
      <sheetName val="Annex 3 - Schedule Order "/>
      <sheetName val="annex 4 "/>
      <sheetName val="Reasons for Adjustments Annex 5"/>
      <sheetName val="annex 6 attribution to blocks "/>
      <sheetName val="Annex 6  b"/>
      <sheetName val="annex 6 EstWideTerrace Block %"/>
      <sheetName val="Annex 7 Typical flat"/>
      <sheetName val="annex 8 GL and SCS Capi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A"/>
      <sheetName val="WIL"/>
      <sheetName val="wall freehold"/>
      <sheetName val="POS &amp; WALL"/>
      <sheetName val="THO"/>
      <sheetName val="SPE"/>
      <sheetName val="SHA"/>
      <sheetName val="SED abated"/>
      <sheetName val="SED"/>
      <sheetName val="MOU abated"/>
      <sheetName val="MOU"/>
      <sheetName val="milton"/>
      <sheetName val="LJM"/>
      <sheetName val="LAU"/>
      <sheetName val="JTC  abated"/>
      <sheetName val="JTC "/>
      <sheetName val="GIL"/>
      <sheetName val="DEF"/>
      <sheetName val="CRO"/>
      <sheetName val="BUN abated"/>
      <sheetName val="BUN"/>
      <sheetName val="BRY abated"/>
      <sheetName val="BRY"/>
      <sheetName val="BRE abated"/>
      <sheetName val="BRE"/>
      <sheetName val="BRA"/>
      <sheetName val="BEN abated"/>
      <sheetName val="BEN"/>
      <sheetName val="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/>
      <sheetData sheetId="1">
        <row r="18">
          <cell r="S18">
            <v>2382.1660627568176</v>
          </cell>
        </row>
      </sheetData>
      <sheetData sheetId="2">
        <row r="1">
          <cell r="A1"/>
        </row>
      </sheetData>
      <sheetData sheetId="3">
        <row r="8">
          <cell r="C8">
            <v>205.61616507744242</v>
          </cell>
        </row>
      </sheetData>
      <sheetData sheetId="4">
        <row r="8">
          <cell r="C8">
            <v>2648.85814156065</v>
          </cell>
        </row>
      </sheetData>
      <sheetData sheetId="5">
        <row r="8">
          <cell r="B8">
            <v>384.15</v>
          </cell>
        </row>
      </sheetData>
      <sheetData sheetId="6">
        <row r="8">
          <cell r="C8">
            <v>382.04245439284608</v>
          </cell>
        </row>
      </sheetData>
      <sheetData sheetId="7">
        <row r="8">
          <cell r="C8">
            <v>50284.824419916251</v>
          </cell>
        </row>
      </sheetData>
      <sheetData sheetId="8">
        <row r="8">
          <cell r="C8">
            <v>30333.227496573185</v>
          </cell>
        </row>
      </sheetData>
      <sheetData sheetId="9">
        <row r="8">
          <cell r="C8">
            <v>58134.061749751178</v>
          </cell>
        </row>
      </sheetData>
      <sheetData sheetId="10">
        <row r="8">
          <cell r="C8">
            <v>20589.487326663693</v>
          </cell>
        </row>
      </sheetData>
      <sheetData sheetId="11">
        <row r="8">
          <cell r="C8">
            <v>14736.122941024567</v>
          </cell>
        </row>
      </sheetData>
      <sheetData sheetId="12"/>
      <sheetData sheetId="13">
        <row r="8">
          <cell r="C8">
            <v>2108.1218569156704</v>
          </cell>
        </row>
      </sheetData>
      <sheetData sheetId="14">
        <row r="8">
          <cell r="C8">
            <v>64955.217360734357</v>
          </cell>
        </row>
      </sheetData>
      <sheetData sheetId="15">
        <row r="8">
          <cell r="C8">
            <v>36026.342538375684</v>
          </cell>
        </row>
      </sheetData>
      <sheetData sheetId="16">
        <row r="8">
          <cell r="C8">
            <v>21541.804708087129</v>
          </cell>
        </row>
      </sheetData>
      <sheetData sheetId="17">
        <row r="8">
          <cell r="C8">
            <v>16866.122620393038</v>
          </cell>
        </row>
      </sheetData>
      <sheetData sheetId="18">
        <row r="8">
          <cell r="C8">
            <v>49578.471867982749</v>
          </cell>
        </row>
      </sheetData>
      <sheetData sheetId="19">
        <row r="8">
          <cell r="C8">
            <v>59762.90246166665</v>
          </cell>
        </row>
      </sheetData>
      <sheetData sheetId="20">
        <row r="8">
          <cell r="C8">
            <v>26072.409203225943</v>
          </cell>
        </row>
      </sheetData>
      <sheetData sheetId="21">
        <row r="8">
          <cell r="C8">
            <v>13772.853701622924</v>
          </cell>
        </row>
      </sheetData>
      <sheetData sheetId="22">
        <row r="8">
          <cell r="B8">
            <v>19721</v>
          </cell>
          <cell r="C8">
            <v>26248.871797345666</v>
          </cell>
        </row>
        <row r="12">
          <cell r="C12">
            <v>11362.304904291716</v>
          </cell>
        </row>
        <row r="13">
          <cell r="C13">
            <v>0</v>
          </cell>
        </row>
        <row r="14">
          <cell r="C14">
            <v>9582.5919496313181</v>
          </cell>
        </row>
        <row r="15">
          <cell r="C15">
            <v>60045.733691181347</v>
          </cell>
        </row>
        <row r="16">
          <cell r="C16">
            <v>33547.893051149913</v>
          </cell>
        </row>
        <row r="17">
          <cell r="C17">
            <v>4950.8342211201789</v>
          </cell>
        </row>
        <row r="22">
          <cell r="C22">
            <v>11005.439268679407</v>
          </cell>
        </row>
        <row r="23">
          <cell r="C23">
            <v>131880.18724445332</v>
          </cell>
        </row>
        <row r="24">
          <cell r="C24">
            <v>11967.305996719213</v>
          </cell>
        </row>
        <row r="25">
          <cell r="C25">
            <v>12331.467630540332</v>
          </cell>
        </row>
        <row r="26">
          <cell r="C26">
            <v>33531.600873479169</v>
          </cell>
        </row>
        <row r="27">
          <cell r="C27">
            <v>110374.34</v>
          </cell>
        </row>
        <row r="32">
          <cell r="C32">
            <v>5929</v>
          </cell>
        </row>
        <row r="37">
          <cell r="C37">
            <v>4633.1419723571162</v>
          </cell>
        </row>
        <row r="38">
          <cell r="C38">
            <v>1894.7222226372805</v>
          </cell>
        </row>
        <row r="39">
          <cell r="C39">
            <v>3580</v>
          </cell>
        </row>
        <row r="40">
          <cell r="C40">
            <v>212.89560813845947</v>
          </cell>
        </row>
        <row r="41">
          <cell r="C41">
            <v>36049.817604758689</v>
          </cell>
        </row>
        <row r="43">
          <cell r="C43">
            <v>0</v>
          </cell>
        </row>
        <row r="44">
          <cell r="C44">
            <v>0</v>
          </cell>
        </row>
        <row r="46">
          <cell r="C46">
            <v>7018.6285805191364</v>
          </cell>
        </row>
      </sheetData>
      <sheetData sheetId="23">
        <row r="8">
          <cell r="C8">
            <v>4765.5749895784429</v>
          </cell>
        </row>
      </sheetData>
      <sheetData sheetId="24">
        <row r="8">
          <cell r="C8">
            <v>71767.065599651891</v>
          </cell>
        </row>
      </sheetData>
      <sheetData sheetId="25">
        <row r="8">
          <cell r="C8">
            <v>53335.295517428924</v>
          </cell>
        </row>
      </sheetData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nciliation"/>
      <sheetName val="A"/>
      <sheetName val="WIL"/>
      <sheetName val="wall freehold"/>
      <sheetName val="postern"/>
      <sheetName val="2 wallside"/>
      <sheetName val="1 wallside"/>
      <sheetName val="THO"/>
      <sheetName val="SPE"/>
      <sheetName val="SHA"/>
      <sheetName val="SED"/>
      <sheetName val="MOU"/>
      <sheetName val="milton"/>
      <sheetName val="LJM"/>
      <sheetName val="LAU"/>
      <sheetName val="JTC "/>
      <sheetName val="GIL"/>
      <sheetName val="Frobisher"/>
      <sheetName val="DEF"/>
      <sheetName val="CRO"/>
      <sheetName val="BUN"/>
      <sheetName val="BRY"/>
      <sheetName val="BRE"/>
      <sheetName val="BRA"/>
      <sheetName val="BEN"/>
      <sheetName val="AN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C8">
            <v>30540.610366967372</v>
          </cell>
          <cell r="D8">
            <v>23466.700204743436</v>
          </cell>
          <cell r="E8">
            <v>46868.762027914723</v>
          </cell>
        </row>
        <row r="12">
          <cell r="C12">
            <v>9953.7406806689869</v>
          </cell>
          <cell r="D12">
            <v>12217</v>
          </cell>
          <cell r="E12">
            <v>13518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11469.900000000001</v>
          </cell>
          <cell r="D14">
            <v>9893.52</v>
          </cell>
          <cell r="E14">
            <v>13000</v>
          </cell>
        </row>
        <row r="15">
          <cell r="C15">
            <v>61851.777085285496</v>
          </cell>
          <cell r="D15">
            <v>65713.301620708284</v>
          </cell>
          <cell r="E15">
            <v>71736.777739292767</v>
          </cell>
        </row>
        <row r="16">
          <cell r="C16">
            <v>41228.164663535157</v>
          </cell>
          <cell r="D16">
            <v>31850</v>
          </cell>
          <cell r="E16">
            <v>33187</v>
          </cell>
        </row>
        <row r="17">
          <cell r="C17">
            <v>6014.4980707895675</v>
          </cell>
          <cell r="D17">
            <v>4386</v>
          </cell>
          <cell r="E17">
            <v>5564</v>
          </cell>
        </row>
        <row r="22">
          <cell r="C22">
            <v>11859.640253854532</v>
          </cell>
          <cell r="D22">
            <v>9992</v>
          </cell>
          <cell r="E22">
            <v>9859</v>
          </cell>
        </row>
        <row r="23">
          <cell r="C23">
            <v>74564.012784269275</v>
          </cell>
          <cell r="D23">
            <v>115602.22762716741</v>
          </cell>
          <cell r="E23">
            <v>58062.238973954074</v>
          </cell>
        </row>
        <row r="24">
          <cell r="C24">
            <v>12106.520437127727</v>
          </cell>
          <cell r="D24">
            <v>13615</v>
          </cell>
          <cell r="E24">
            <v>13881</v>
          </cell>
        </row>
        <row r="25">
          <cell r="C25">
            <v>21341.33</v>
          </cell>
          <cell r="D25">
            <v>13187.37447887324</v>
          </cell>
          <cell r="E25">
            <v>15984.507099999999</v>
          </cell>
        </row>
        <row r="26">
          <cell r="C26">
            <v>29242.029872028499</v>
          </cell>
          <cell r="D26">
            <v>39425.932817279012</v>
          </cell>
          <cell r="E26">
            <v>44400</v>
          </cell>
        </row>
        <row r="27">
          <cell r="C27">
            <v>88442.91</v>
          </cell>
          <cell r="D27">
            <v>122841.31083398375</v>
          </cell>
          <cell r="E27">
            <v>143375</v>
          </cell>
        </row>
        <row r="32">
          <cell r="C32">
            <v>5506</v>
          </cell>
          <cell r="D32">
            <v>6390</v>
          </cell>
          <cell r="E32">
            <v>6157</v>
          </cell>
        </row>
        <row r="37">
          <cell r="C37">
            <v>19764.796357863284</v>
          </cell>
        </row>
        <row r="38">
          <cell r="C38">
            <v>1816.76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1080.3700000000001</v>
          </cell>
        </row>
        <row r="43">
          <cell r="C43">
            <v>2941.5</v>
          </cell>
        </row>
        <row r="44">
          <cell r="C44">
            <v>0</v>
          </cell>
        </row>
        <row r="46">
          <cell r="C46">
            <v>0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9"/>
  <sheetViews>
    <sheetView showGridLines="0" topLeftCell="A19" zoomScale="80" zoomScaleNormal="80" workbookViewId="0">
      <selection activeCell="H16" sqref="H1:S1048576"/>
    </sheetView>
  </sheetViews>
  <sheetFormatPr defaultColWidth="9.5" defaultRowHeight="15.5" x14ac:dyDescent="0.35"/>
  <cols>
    <col min="1" max="1" width="83.08203125" style="6" customWidth="1"/>
    <col min="2" max="3" width="12.83203125" style="6" customWidth="1"/>
    <col min="4" max="4" width="12.33203125" style="55" customWidth="1"/>
    <col min="5" max="6" width="10.5" style="6" customWidth="1"/>
    <col min="7" max="7" width="3.25" style="6" customWidth="1"/>
    <col min="8" max="19" width="0" style="6" hidden="1" customWidth="1"/>
    <col min="20" max="16384" width="9.5" style="6"/>
  </cols>
  <sheetData>
    <row r="1" spans="1:6" x14ac:dyDescent="0.35">
      <c r="A1" s="1"/>
      <c r="B1" s="2"/>
      <c r="C1" s="3"/>
      <c r="D1" s="4"/>
      <c r="E1" s="56"/>
      <c r="F1" s="5"/>
    </row>
    <row r="2" spans="1:6" x14ac:dyDescent="0.35">
      <c r="A2" s="7" t="s">
        <v>46</v>
      </c>
      <c r="B2" s="8"/>
      <c r="C2" s="9"/>
      <c r="D2" s="10"/>
      <c r="E2" s="100"/>
      <c r="F2" s="11"/>
    </row>
    <row r="3" spans="1:6" x14ac:dyDescent="0.35">
      <c r="A3" s="7" t="s">
        <v>0</v>
      </c>
      <c r="B3" s="8" t="s">
        <v>1</v>
      </c>
      <c r="C3" s="9" t="s">
        <v>1</v>
      </c>
      <c r="D3" s="10" t="s">
        <v>1</v>
      </c>
      <c r="E3" s="95" t="s">
        <v>2</v>
      </c>
      <c r="F3" s="93" t="s">
        <v>2</v>
      </c>
    </row>
    <row r="4" spans="1:6" x14ac:dyDescent="0.35">
      <c r="A4" s="7" t="s">
        <v>3</v>
      </c>
      <c r="B4" s="8"/>
      <c r="C4" s="9"/>
      <c r="D4" s="10" t="s">
        <v>29</v>
      </c>
      <c r="E4" s="95"/>
      <c r="F4" s="93"/>
    </row>
    <row r="5" spans="1:6" ht="16" thickBot="1" x14ac:dyDescent="0.4">
      <c r="A5" s="12"/>
      <c r="B5" s="91" t="s">
        <v>39</v>
      </c>
      <c r="C5" s="92" t="s">
        <v>43</v>
      </c>
      <c r="D5" s="13" t="s">
        <v>30</v>
      </c>
      <c r="E5" s="96" t="s">
        <v>43</v>
      </c>
      <c r="F5" s="94" t="s">
        <v>47</v>
      </c>
    </row>
    <row r="6" spans="1:6" x14ac:dyDescent="0.35">
      <c r="A6" s="97"/>
      <c r="B6" s="14" t="s">
        <v>4</v>
      </c>
      <c r="C6" s="15" t="s">
        <v>4</v>
      </c>
      <c r="D6" s="16"/>
      <c r="E6" s="90" t="s">
        <v>4</v>
      </c>
      <c r="F6" s="17" t="s">
        <v>4</v>
      </c>
    </row>
    <row r="7" spans="1:6" ht="20.25" customHeight="1" x14ac:dyDescent="0.35">
      <c r="A7" s="18" t="s">
        <v>5</v>
      </c>
      <c r="B7" s="18"/>
      <c r="C7" s="19"/>
      <c r="D7" s="20"/>
      <c r="E7" s="58"/>
      <c r="F7" s="11"/>
    </row>
    <row r="8" spans="1:6" ht="30" customHeight="1" x14ac:dyDescent="0.35">
      <c r="A8" s="98" t="s">
        <v>6</v>
      </c>
      <c r="B8" s="21">
        <f>[4]BRE!$C$8</f>
        <v>26248.871797345666</v>
      </c>
      <c r="C8" s="22">
        <f>[5]BRE!$C$8</f>
        <v>30540.610366967372</v>
      </c>
      <c r="D8" s="23">
        <f>(C8-B8)/B8</f>
        <v>0.16350182982171807</v>
      </c>
      <c r="E8" s="21">
        <f>[5]BRE!$D$8</f>
        <v>23466.700204743436</v>
      </c>
      <c r="F8" s="24">
        <f>[5]BRE!$E$8</f>
        <v>46868.762027914723</v>
      </c>
    </row>
    <row r="9" spans="1:6" ht="12.75" customHeight="1" thickBot="1" x14ac:dyDescent="0.4">
      <c r="A9" s="99"/>
      <c r="B9" s="25"/>
      <c r="C9" s="26"/>
      <c r="D9" s="27"/>
      <c r="E9" s="25"/>
      <c r="F9" s="28"/>
    </row>
    <row r="10" spans="1:6" ht="8.25" customHeight="1" x14ac:dyDescent="0.35">
      <c r="A10" s="29"/>
      <c r="B10" s="30"/>
      <c r="C10" s="82"/>
      <c r="D10" s="41"/>
      <c r="E10" s="31"/>
      <c r="F10" s="50"/>
    </row>
    <row r="11" spans="1:6" ht="20.25" customHeight="1" x14ac:dyDescent="0.35">
      <c r="A11" s="32" t="s">
        <v>7</v>
      </c>
      <c r="B11" s="33"/>
      <c r="C11" s="83"/>
      <c r="D11" s="23"/>
      <c r="E11" s="24"/>
      <c r="F11" s="21"/>
    </row>
    <row r="12" spans="1:6" ht="20.25" customHeight="1" x14ac:dyDescent="0.35">
      <c r="A12" s="34" t="s">
        <v>8</v>
      </c>
      <c r="B12" s="33">
        <f>[4]BRE!$C$12</f>
        <v>11362.304904291716</v>
      </c>
      <c r="C12" s="83">
        <f>[5]BRE!$C$12</f>
        <v>9953.7406806689869</v>
      </c>
      <c r="D12" s="23">
        <f>(C12-B12)/B12</f>
        <v>-0.12396817683449882</v>
      </c>
      <c r="E12" s="24">
        <f>[5]BRE!$D$12</f>
        <v>12217</v>
      </c>
      <c r="F12" s="24">
        <f>[5]BRE!$E$12</f>
        <v>13518</v>
      </c>
    </row>
    <row r="13" spans="1:6" ht="20.25" customHeight="1" x14ac:dyDescent="0.35">
      <c r="A13" s="34" t="s">
        <v>9</v>
      </c>
      <c r="B13" s="33">
        <f>[4]BRE!$C$13</f>
        <v>0</v>
      </c>
      <c r="C13" s="83">
        <f>[5]BRE!$C$13</f>
        <v>0</v>
      </c>
      <c r="D13" s="23"/>
      <c r="E13" s="24">
        <f>[5]BRE!$D$13</f>
        <v>0</v>
      </c>
      <c r="F13" s="24">
        <f>[5]BRE!$E$13</f>
        <v>0</v>
      </c>
    </row>
    <row r="14" spans="1:6" ht="20.25" customHeight="1" x14ac:dyDescent="0.35">
      <c r="A14" s="34" t="s">
        <v>10</v>
      </c>
      <c r="B14" s="33">
        <f>[4]BRE!$C$14</f>
        <v>9582.5919496313181</v>
      </c>
      <c r="C14" s="83">
        <f>[5]BRE!$C$14</f>
        <v>11469.900000000001</v>
      </c>
      <c r="D14" s="23">
        <f t="shared" ref="D14:D17" si="0">(C14-B14)/B14</f>
        <v>0.196951728748222</v>
      </c>
      <c r="E14" s="24">
        <f>[5]BRE!$D$14</f>
        <v>9893.52</v>
      </c>
      <c r="F14" s="24">
        <f>[5]BRE!$E$14</f>
        <v>13000</v>
      </c>
    </row>
    <row r="15" spans="1:6" ht="20.25" customHeight="1" x14ac:dyDescent="0.35">
      <c r="A15" s="34" t="s">
        <v>11</v>
      </c>
      <c r="B15" s="33">
        <f>[4]BRE!$C$15</f>
        <v>60045.733691181347</v>
      </c>
      <c r="C15" s="83">
        <f>[5]BRE!$C$15</f>
        <v>61851.777085285496</v>
      </c>
      <c r="D15" s="23">
        <f t="shared" si="0"/>
        <v>3.0077797090343389E-2</v>
      </c>
      <c r="E15" s="24">
        <f>[5]BRE!$D$15</f>
        <v>65713.301620708284</v>
      </c>
      <c r="F15" s="24">
        <f>[5]BRE!$E$15</f>
        <v>71736.777739292767</v>
      </c>
    </row>
    <row r="16" spans="1:6" ht="20.25" customHeight="1" x14ac:dyDescent="0.35">
      <c r="A16" s="34" t="s">
        <v>12</v>
      </c>
      <c r="B16" s="33">
        <f>[4]BRE!$C$16</f>
        <v>33547.893051149913</v>
      </c>
      <c r="C16" s="83">
        <f>[5]BRE!$C$16</f>
        <v>41228.164663535157</v>
      </c>
      <c r="D16" s="23">
        <f t="shared" si="0"/>
        <v>0.22893454443399061</v>
      </c>
      <c r="E16" s="24">
        <f>[5]BRE!$D$16</f>
        <v>31850</v>
      </c>
      <c r="F16" s="24">
        <f>[5]BRE!$E$16</f>
        <v>33187</v>
      </c>
    </row>
    <row r="17" spans="1:6" ht="20.25" customHeight="1" x14ac:dyDescent="0.35">
      <c r="A17" s="34" t="s">
        <v>31</v>
      </c>
      <c r="B17" s="33">
        <f>[4]BRE!$C$17</f>
        <v>4950.8342211201789</v>
      </c>
      <c r="C17" s="83">
        <f>[5]BRE!$C$17</f>
        <v>6014.4980707895675</v>
      </c>
      <c r="D17" s="23">
        <f t="shared" si="0"/>
        <v>0.21484537800353237</v>
      </c>
      <c r="E17" s="24">
        <f>[5]BRE!$D$17</f>
        <v>4386</v>
      </c>
      <c r="F17" s="24">
        <f>[5]BRE!$E$17</f>
        <v>5564</v>
      </c>
    </row>
    <row r="18" spans="1:6" ht="11.25" customHeight="1" x14ac:dyDescent="0.35">
      <c r="A18" s="34"/>
      <c r="B18" s="33"/>
      <c r="C18" s="83"/>
      <c r="D18" s="23"/>
      <c r="E18" s="24"/>
      <c r="F18" s="24"/>
    </row>
    <row r="19" spans="1:6" ht="20.25" customHeight="1" thickBot="1" x14ac:dyDescent="0.4">
      <c r="A19" s="35" t="s">
        <v>13</v>
      </c>
      <c r="B19" s="25">
        <f>SUM(B12:B18)</f>
        <v>119489.35781737448</v>
      </c>
      <c r="C19" s="84">
        <f>SUM(C12:C18)</f>
        <v>130518.08050027922</v>
      </c>
      <c r="D19" s="27">
        <f>(C19-B19)/B19</f>
        <v>9.2298786137597774E-2</v>
      </c>
      <c r="E19" s="28">
        <f>SUM(E12:E17)</f>
        <v>124059.82162070829</v>
      </c>
      <c r="F19" s="28">
        <f>SUM(F12:F18)</f>
        <v>137005.77773929277</v>
      </c>
    </row>
    <row r="20" spans="1:6" ht="11.25" customHeight="1" x14ac:dyDescent="0.35">
      <c r="A20" s="36"/>
      <c r="B20" s="21"/>
      <c r="C20" s="22"/>
      <c r="D20" s="41"/>
      <c r="E20" s="24"/>
      <c r="F20" s="24"/>
    </row>
    <row r="21" spans="1:6" ht="20.25" customHeight="1" x14ac:dyDescent="0.35">
      <c r="A21" s="37" t="s">
        <v>14</v>
      </c>
      <c r="B21" s="21"/>
      <c r="C21" s="22"/>
      <c r="D21" s="23"/>
      <c r="E21" s="24"/>
      <c r="F21" s="24"/>
    </row>
    <row r="22" spans="1:6" ht="20.25" customHeight="1" x14ac:dyDescent="0.35">
      <c r="A22" s="36" t="s">
        <v>15</v>
      </c>
      <c r="B22" s="21">
        <f>[4]BRE!$C$22</f>
        <v>11005.439268679407</v>
      </c>
      <c r="C22" s="22">
        <f>[5]BRE!$C$22</f>
        <v>11859.640253854532</v>
      </c>
      <c r="D22" s="23">
        <f>(C22-B22)/B22</f>
        <v>7.7616255409823726E-2</v>
      </c>
      <c r="E22" s="24">
        <f>[5]BRE!$D$22</f>
        <v>9992</v>
      </c>
      <c r="F22" s="24">
        <f>[5]BRE!$E$22</f>
        <v>9859</v>
      </c>
    </row>
    <row r="23" spans="1:6" ht="19.5" customHeight="1" x14ac:dyDescent="0.35">
      <c r="A23" s="36" t="s">
        <v>38</v>
      </c>
      <c r="B23" s="21">
        <f>[4]BRE!$C$23</f>
        <v>131880.18724445332</v>
      </c>
      <c r="C23" s="22">
        <f>[5]BRE!$C$23</f>
        <v>74564.012784269275</v>
      </c>
      <c r="D23" s="23">
        <f t="shared" ref="D23:D27" si="1">(C23-B23)/B23</f>
        <v>-0.43460792449394009</v>
      </c>
      <c r="E23" s="24">
        <f>[5]BRE!$D$23</f>
        <v>115602.22762716741</v>
      </c>
      <c r="F23" s="24">
        <f>[5]BRE!$E$23</f>
        <v>58062.238973954074</v>
      </c>
    </row>
    <row r="24" spans="1:6" ht="20.25" customHeight="1" x14ac:dyDescent="0.35">
      <c r="A24" s="36" t="s">
        <v>16</v>
      </c>
      <c r="B24" s="21">
        <f>[4]BRE!$C$24</f>
        <v>11967.305996719213</v>
      </c>
      <c r="C24" s="22">
        <f>[5]BRE!$C$24</f>
        <v>12106.520437127727</v>
      </c>
      <c r="D24" s="23">
        <f t="shared" si="1"/>
        <v>1.1632897198975183E-2</v>
      </c>
      <c r="E24" s="24">
        <f>[5]BRE!$D$24</f>
        <v>13615</v>
      </c>
      <c r="F24" s="24">
        <f>[5]BRE!$E$24</f>
        <v>13881</v>
      </c>
    </row>
    <row r="25" spans="1:6" ht="20.25" customHeight="1" x14ac:dyDescent="0.35">
      <c r="A25" s="38" t="s">
        <v>17</v>
      </c>
      <c r="B25" s="21">
        <f>[4]BRE!$C$25</f>
        <v>12331.467630540332</v>
      </c>
      <c r="C25" s="22">
        <f>[5]BRE!$C$25</f>
        <v>21341.33</v>
      </c>
      <c r="D25" s="23">
        <f t="shared" si="1"/>
        <v>0.73063990754398811</v>
      </c>
      <c r="E25" s="24">
        <f>[5]BRE!$D$25</f>
        <v>13187.37447887324</v>
      </c>
      <c r="F25" s="24">
        <f>[5]BRE!$E$25</f>
        <v>15984.507099999999</v>
      </c>
    </row>
    <row r="26" spans="1:6" ht="18.75" customHeight="1" x14ac:dyDescent="0.35">
      <c r="A26" s="38" t="s">
        <v>18</v>
      </c>
      <c r="B26" s="21">
        <f>[4]BRE!$C$26</f>
        <v>33531.600873479169</v>
      </c>
      <c r="C26" s="22">
        <f>[5]BRE!$C$26</f>
        <v>29242.029872028499</v>
      </c>
      <c r="D26" s="23">
        <f t="shared" si="1"/>
        <v>-0.12792622152565877</v>
      </c>
      <c r="E26" s="24">
        <f>[5]BRE!$D$26</f>
        <v>39425.932817279012</v>
      </c>
      <c r="F26" s="24">
        <f>[5]BRE!$E$26</f>
        <v>44400</v>
      </c>
    </row>
    <row r="27" spans="1:6" ht="20.25" customHeight="1" x14ac:dyDescent="0.35">
      <c r="A27" s="36" t="s">
        <v>19</v>
      </c>
      <c r="B27" s="21">
        <f>[4]BRE!$C$27</f>
        <v>110374.34</v>
      </c>
      <c r="C27" s="22">
        <f>[5]BRE!$C$27</f>
        <v>88442.91</v>
      </c>
      <c r="D27" s="23">
        <f t="shared" si="1"/>
        <v>-0.19870044070025691</v>
      </c>
      <c r="E27" s="24">
        <f>[5]BRE!$D$27</f>
        <v>122841.31083398375</v>
      </c>
      <c r="F27" s="24">
        <f>[5]BRE!$E$27</f>
        <v>143375</v>
      </c>
    </row>
    <row r="28" spans="1:6" ht="10.5" customHeight="1" x14ac:dyDescent="0.35">
      <c r="A28" s="36"/>
      <c r="B28" s="21"/>
      <c r="C28" s="22"/>
      <c r="D28" s="23"/>
      <c r="E28" s="24"/>
      <c r="F28" s="24"/>
    </row>
    <row r="29" spans="1:6" ht="20.25" customHeight="1" thickBot="1" x14ac:dyDescent="0.4">
      <c r="A29" s="39" t="s">
        <v>13</v>
      </c>
      <c r="B29" s="25">
        <f>SUM(B22:B28)</f>
        <v>311090.34101387148</v>
      </c>
      <c r="C29" s="26">
        <f>SUM(C22:C28)</f>
        <v>237556.44334728003</v>
      </c>
      <c r="D29" s="27">
        <f>(C29-B29)/B29</f>
        <v>-0.23637473740566114</v>
      </c>
      <c r="E29" s="28">
        <f>SUM(E22:E28)</f>
        <v>314663.84575730341</v>
      </c>
      <c r="F29" s="28">
        <f>SUM(F22:F28)</f>
        <v>285561.7460739541</v>
      </c>
    </row>
    <row r="30" spans="1:6" ht="12" customHeight="1" x14ac:dyDescent="0.35">
      <c r="A30" s="29"/>
      <c r="B30" s="24"/>
      <c r="C30" s="40"/>
      <c r="D30" s="41"/>
      <c r="E30" s="24"/>
      <c r="F30" s="24"/>
    </row>
    <row r="31" spans="1:6" ht="20.25" customHeight="1" x14ac:dyDescent="0.35">
      <c r="A31" s="32" t="s">
        <v>20</v>
      </c>
      <c r="B31" s="24"/>
      <c r="C31" s="42"/>
      <c r="D31" s="23"/>
      <c r="E31" s="24"/>
      <c r="F31" s="24"/>
    </row>
    <row r="32" spans="1:6" ht="20.25" customHeight="1" x14ac:dyDescent="0.35">
      <c r="A32" s="34" t="s">
        <v>21</v>
      </c>
      <c r="B32" s="24">
        <f>[4]BRE!$C$32</f>
        <v>5929</v>
      </c>
      <c r="C32" s="42">
        <f>[5]BRE!$C$32</f>
        <v>5506</v>
      </c>
      <c r="D32" s="23">
        <f>(C32-B32)/B32</f>
        <v>-7.134424017540901E-2</v>
      </c>
      <c r="E32" s="24">
        <f>[5]BRE!$D$32</f>
        <v>6390</v>
      </c>
      <c r="F32" s="24">
        <f>[5]BRE!$E$32</f>
        <v>6157</v>
      </c>
    </row>
    <row r="33" spans="1:16" ht="10.5" customHeight="1" thickBot="1" x14ac:dyDescent="0.4">
      <c r="A33" s="43"/>
      <c r="B33" s="24"/>
      <c r="C33" s="44"/>
      <c r="D33" s="27"/>
      <c r="E33" s="28"/>
      <c r="F33" s="24"/>
    </row>
    <row r="34" spans="1:16" s="48" customFormat="1" ht="19.5" customHeight="1" thickBot="1" x14ac:dyDescent="0.3">
      <c r="A34" s="86" t="s">
        <v>22</v>
      </c>
      <c r="B34" s="47">
        <f>B32+B29+B19+B8</f>
        <v>462757.57062859158</v>
      </c>
      <c r="C34" s="52">
        <f>C32+C29+C19+C8</f>
        <v>404121.13421452662</v>
      </c>
      <c r="D34" s="85">
        <f>(C34-B34)/B34</f>
        <v>-0.12671091762889053</v>
      </c>
      <c r="E34" s="45">
        <f>E32+E29+E19+E8</f>
        <v>468580.36758275511</v>
      </c>
      <c r="F34" s="47">
        <f>F32+F29+F19+F8</f>
        <v>475593.28584116162</v>
      </c>
    </row>
    <row r="35" spans="1:16" s="48" customFormat="1" ht="23.25" customHeight="1" x14ac:dyDescent="0.25">
      <c r="A35" s="49" t="s">
        <v>23</v>
      </c>
      <c r="B35" s="50"/>
      <c r="C35" s="51"/>
      <c r="D35" s="41"/>
      <c r="E35" s="50"/>
      <c r="F35" s="50"/>
    </row>
    <row r="36" spans="1:16" ht="20.25" customHeight="1" x14ac:dyDescent="0.35">
      <c r="A36" s="36"/>
      <c r="B36" s="21"/>
      <c r="C36" s="22"/>
      <c r="D36" s="23"/>
      <c r="E36" s="21"/>
      <c r="F36" s="21"/>
    </row>
    <row r="37" spans="1:16" ht="20.25" customHeight="1" x14ac:dyDescent="0.35">
      <c r="A37" s="36" t="s">
        <v>34</v>
      </c>
      <c r="B37" s="21">
        <v>0</v>
      </c>
      <c r="C37" s="22">
        <v>0</v>
      </c>
      <c r="D37" s="23"/>
      <c r="E37" s="21">
        <v>0</v>
      </c>
      <c r="F37" s="21">
        <v>0</v>
      </c>
    </row>
    <row r="38" spans="1:16" ht="20.25" customHeight="1" x14ac:dyDescent="0.55000000000000004">
      <c r="A38" s="36" t="s">
        <v>33</v>
      </c>
      <c r="B38" s="21">
        <f>[4]BRE!$C$38</f>
        <v>1894.7222226372805</v>
      </c>
      <c r="C38" s="22">
        <f>[5]BRE!$C$38</f>
        <v>1816.76</v>
      </c>
      <c r="D38" s="23"/>
      <c r="E38" s="21">
        <v>0</v>
      </c>
      <c r="F38" s="21">
        <v>0</v>
      </c>
      <c r="I38" s="102"/>
      <c r="J38" s="102"/>
      <c r="K38" s="102"/>
      <c r="L38" s="102"/>
      <c r="M38" s="102"/>
      <c r="N38" s="103"/>
      <c r="O38" s="103"/>
      <c r="P38" s="103"/>
    </row>
    <row r="39" spans="1:16" ht="20.25" customHeight="1" x14ac:dyDescent="0.55000000000000004">
      <c r="A39" s="36" t="s">
        <v>32</v>
      </c>
      <c r="B39" s="21">
        <f>[4]BRE!$C$37</f>
        <v>4633.1419723571162</v>
      </c>
      <c r="C39" s="22">
        <f>[5]BRE!$C$37</f>
        <v>19764.796357863284</v>
      </c>
      <c r="D39" s="23"/>
      <c r="E39" s="21">
        <v>0</v>
      </c>
      <c r="F39" s="21">
        <v>0</v>
      </c>
      <c r="I39" s="102" t="s">
        <v>45</v>
      </c>
      <c r="J39" s="102"/>
      <c r="K39" s="102"/>
      <c r="L39" s="102"/>
      <c r="M39" s="102"/>
      <c r="N39" s="103"/>
      <c r="O39" s="103"/>
      <c r="P39" s="103"/>
    </row>
    <row r="40" spans="1:16" ht="20.25" customHeight="1" x14ac:dyDescent="0.35">
      <c r="A40" s="36" t="s">
        <v>40</v>
      </c>
      <c r="B40" s="21">
        <f>[4]BRE!$C$41</f>
        <v>36049.817604758689</v>
      </c>
      <c r="C40" s="22">
        <f>[5]BRE!$C$41</f>
        <v>1080.3700000000001</v>
      </c>
      <c r="D40" s="23"/>
      <c r="E40" s="21">
        <v>0</v>
      </c>
      <c r="F40" s="21">
        <v>0</v>
      </c>
    </row>
    <row r="41" spans="1:16" ht="20.25" customHeight="1" x14ac:dyDescent="0.35">
      <c r="A41" s="36" t="s">
        <v>41</v>
      </c>
      <c r="B41" s="21">
        <f>[4]BRE!$C$43</f>
        <v>0</v>
      </c>
      <c r="C41" s="22">
        <f>[5]BRE!$C$43</f>
        <v>2941.5</v>
      </c>
      <c r="D41" s="23"/>
      <c r="E41" s="21">
        <v>0</v>
      </c>
      <c r="F41" s="21">
        <v>0</v>
      </c>
    </row>
    <row r="42" spans="1:16" ht="20.25" customHeight="1" x14ac:dyDescent="0.35">
      <c r="A42" s="36" t="s">
        <v>44</v>
      </c>
      <c r="B42" s="21">
        <f>[4]BRE!$C$40</f>
        <v>212.89560813845947</v>
      </c>
      <c r="C42" s="22">
        <f>[5]BRE!$C$40</f>
        <v>0</v>
      </c>
      <c r="D42" s="23"/>
      <c r="E42" s="21">
        <v>0</v>
      </c>
      <c r="F42" s="21">
        <v>0</v>
      </c>
    </row>
    <row r="43" spans="1:16" ht="20.25" customHeight="1" x14ac:dyDescent="0.35">
      <c r="A43" s="36" t="s">
        <v>36</v>
      </c>
      <c r="B43" s="21">
        <f>[4]BRE!$C$39</f>
        <v>3580</v>
      </c>
      <c r="C43" s="22">
        <f>[5]BRE!$C$39</f>
        <v>0</v>
      </c>
      <c r="D43" s="23"/>
      <c r="E43" s="21">
        <v>0</v>
      </c>
      <c r="F43" s="21">
        <v>0</v>
      </c>
    </row>
    <row r="44" spans="1:16" ht="20.25" customHeight="1" x14ac:dyDescent="0.35">
      <c r="A44" s="36" t="s">
        <v>35</v>
      </c>
      <c r="B44" s="21">
        <f>[4]BRE!$C$46</f>
        <v>7018.6285805191364</v>
      </c>
      <c r="C44" s="22">
        <f>[5]BRE!$C$46</f>
        <v>0</v>
      </c>
      <c r="D44" s="23"/>
      <c r="E44" s="21">
        <v>0</v>
      </c>
      <c r="F44" s="21">
        <v>0</v>
      </c>
    </row>
    <row r="45" spans="1:16" ht="20.25" customHeight="1" x14ac:dyDescent="0.35">
      <c r="A45" s="36" t="s">
        <v>42</v>
      </c>
      <c r="B45" s="21">
        <f>[4]BRE!$C$44</f>
        <v>0</v>
      </c>
      <c r="C45" s="22">
        <f>[5]BRE!$C$44</f>
        <v>0</v>
      </c>
      <c r="D45" s="23"/>
      <c r="E45" s="21">
        <v>0</v>
      </c>
      <c r="F45" s="21">
        <v>0</v>
      </c>
    </row>
    <row r="46" spans="1:16" ht="20.25" customHeight="1" thickBot="1" x14ac:dyDescent="0.4">
      <c r="A46" s="36"/>
      <c r="B46" s="25"/>
      <c r="C46" s="26"/>
      <c r="D46" s="27"/>
      <c r="E46" s="25"/>
      <c r="F46" s="25"/>
    </row>
    <row r="47" spans="1:16" s="48" customFormat="1" ht="20.25" customHeight="1" thickBot="1" x14ac:dyDescent="0.3">
      <c r="A47" s="86" t="s">
        <v>24</v>
      </c>
      <c r="B47" s="88">
        <f>SUM(B37:B46)</f>
        <v>53389.205988410686</v>
      </c>
      <c r="C47" s="52">
        <f>SUM(C37:C46)</f>
        <v>25603.426357863282</v>
      </c>
      <c r="D47" s="46"/>
      <c r="E47" s="45">
        <f>SUM(E37:E46)</f>
        <v>0</v>
      </c>
      <c r="F47" s="47">
        <f>SUM(F37:F46)</f>
        <v>0</v>
      </c>
    </row>
    <row r="48" spans="1:16" ht="16" thickBot="1" x14ac:dyDescent="0.4">
      <c r="A48" s="89" t="s">
        <v>25</v>
      </c>
      <c r="B48" s="88">
        <f>B47+B34</f>
        <v>516146.77661700227</v>
      </c>
      <c r="C48" s="101">
        <f>C47+C34</f>
        <v>429724.56057238992</v>
      </c>
      <c r="D48" s="46"/>
      <c r="E48" s="45">
        <f>E47+E34</f>
        <v>468580.36758275511</v>
      </c>
      <c r="F48" s="47">
        <f>F47+F34</f>
        <v>475593.28584116162</v>
      </c>
    </row>
    <row r="49" spans="1:4" x14ac:dyDescent="0.35">
      <c r="A49" s="53"/>
      <c r="B49" s="53"/>
      <c r="C49" s="53"/>
      <c r="D49" s="54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3"/>
  <sheetViews>
    <sheetView showGridLines="0" topLeftCell="A37" zoomScale="80" zoomScaleNormal="80" workbookViewId="0">
      <selection activeCell="A65" sqref="A65"/>
    </sheetView>
  </sheetViews>
  <sheetFormatPr defaultColWidth="9.5" defaultRowHeight="15.5" x14ac:dyDescent="0.35"/>
  <cols>
    <col min="1" max="1" width="84.08203125" style="6" customWidth="1"/>
    <col min="2" max="2" width="13.33203125" style="6" customWidth="1"/>
    <col min="3" max="3" width="13.83203125" style="6" customWidth="1"/>
    <col min="4" max="4" width="12.83203125" style="55" customWidth="1"/>
    <col min="5" max="6" width="10.5" style="6" customWidth="1"/>
    <col min="7" max="7" width="3.5" style="6" customWidth="1"/>
    <col min="8" max="16384" width="9.5" style="6"/>
  </cols>
  <sheetData>
    <row r="1" spans="1:6" x14ac:dyDescent="0.35">
      <c r="A1" s="1"/>
      <c r="B1" s="2"/>
      <c r="C1" s="3"/>
      <c r="D1" s="4"/>
      <c r="E1" s="5"/>
      <c r="F1" s="56"/>
    </row>
    <row r="2" spans="1:6" x14ac:dyDescent="0.35">
      <c r="A2" s="7" t="s">
        <v>46</v>
      </c>
      <c r="B2" s="8"/>
      <c r="C2" s="9"/>
      <c r="D2" s="10"/>
      <c r="E2" s="57"/>
      <c r="F2" s="58"/>
    </row>
    <row r="3" spans="1:6" x14ac:dyDescent="0.35">
      <c r="A3" s="7" t="s">
        <v>26</v>
      </c>
      <c r="B3" s="8" t="s">
        <v>1</v>
      </c>
      <c r="C3" s="9" t="s">
        <v>1</v>
      </c>
      <c r="D3" s="10" t="s">
        <v>1</v>
      </c>
      <c r="E3" s="93" t="s">
        <v>2</v>
      </c>
      <c r="F3" s="95" t="s">
        <v>2</v>
      </c>
    </row>
    <row r="4" spans="1:6" x14ac:dyDescent="0.35">
      <c r="A4" s="59">
        <v>7.2199999999999999E-3</v>
      </c>
      <c r="B4" s="8"/>
      <c r="C4" s="9"/>
      <c r="D4" s="10" t="s">
        <v>29</v>
      </c>
      <c r="E4" s="93"/>
      <c r="F4" s="95"/>
    </row>
    <row r="5" spans="1:6" ht="16" thickBot="1" x14ac:dyDescent="0.4">
      <c r="A5" s="12"/>
      <c r="B5" s="91" t="s">
        <v>39</v>
      </c>
      <c r="C5" s="92" t="s">
        <v>43</v>
      </c>
      <c r="D5" s="13" t="s">
        <v>30</v>
      </c>
      <c r="E5" s="94" t="s">
        <v>43</v>
      </c>
      <c r="F5" s="96" t="s">
        <v>47</v>
      </c>
    </row>
    <row r="6" spans="1:6" x14ac:dyDescent="0.35">
      <c r="A6" s="97"/>
      <c r="B6" s="14" t="s">
        <v>4</v>
      </c>
      <c r="C6" s="15" t="s">
        <v>4</v>
      </c>
      <c r="D6" s="16"/>
      <c r="E6" s="90" t="s">
        <v>4</v>
      </c>
      <c r="F6" s="17" t="s">
        <v>4</v>
      </c>
    </row>
    <row r="7" spans="1:6" ht="20.25" customHeight="1" x14ac:dyDescent="0.35">
      <c r="A7" s="18" t="s">
        <v>5</v>
      </c>
      <c r="B7" s="18"/>
      <c r="C7" s="19"/>
      <c r="D7" s="20"/>
      <c r="E7" s="58"/>
      <c r="F7" s="11"/>
    </row>
    <row r="8" spans="1:6" ht="30" customHeight="1" x14ac:dyDescent="0.35">
      <c r="A8" s="98" t="s">
        <v>6</v>
      </c>
      <c r="B8" s="60">
        <f>$A$4*BRE!B8</f>
        <v>189.51685437683571</v>
      </c>
      <c r="C8" s="61">
        <f>$A$4*BRE!C8</f>
        <v>220.50320684950441</v>
      </c>
      <c r="D8" s="23">
        <f>(C8-B8)/B8</f>
        <v>0.16350182982171796</v>
      </c>
      <c r="E8" s="60">
        <f>$A$4*BRE!E8</f>
        <v>169.42957547824761</v>
      </c>
      <c r="F8" s="65">
        <f>$A$4*BRE!F8</f>
        <v>338.39246184154428</v>
      </c>
    </row>
    <row r="9" spans="1:6" ht="12.75" customHeight="1" thickBot="1" x14ac:dyDescent="0.4">
      <c r="A9" s="99"/>
      <c r="B9" s="62"/>
      <c r="C9" s="63"/>
      <c r="D9" s="27"/>
      <c r="E9" s="62"/>
      <c r="F9" s="66"/>
    </row>
    <row r="10" spans="1:6" ht="8.25" customHeight="1" x14ac:dyDescent="0.35">
      <c r="A10" s="29"/>
      <c r="B10" s="77"/>
      <c r="C10" s="79"/>
      <c r="D10" s="41"/>
      <c r="E10" s="78"/>
      <c r="F10" s="73"/>
    </row>
    <row r="11" spans="1:6" ht="20.25" customHeight="1" x14ac:dyDescent="0.35">
      <c r="A11" s="32" t="s">
        <v>7</v>
      </c>
      <c r="B11" s="64"/>
      <c r="C11" s="80"/>
      <c r="D11" s="23"/>
      <c r="E11" s="65"/>
      <c r="F11" s="60"/>
    </row>
    <row r="12" spans="1:6" ht="20.25" customHeight="1" x14ac:dyDescent="0.35">
      <c r="A12" s="34" t="s">
        <v>8</v>
      </c>
      <c r="B12" s="64">
        <f>$A$4*BRE!B12</f>
        <v>82.035841408986187</v>
      </c>
      <c r="C12" s="80">
        <f>$A$4*BRE!C12</f>
        <v>71.866007714430083</v>
      </c>
      <c r="D12" s="23"/>
      <c r="E12" s="65">
        <f>$A$4*BRE!E12</f>
        <v>88.206739999999996</v>
      </c>
      <c r="F12" s="65">
        <f>$A$4*BRE!F12</f>
        <v>97.599959999999996</v>
      </c>
    </row>
    <row r="13" spans="1:6" ht="20.25" customHeight="1" x14ac:dyDescent="0.35">
      <c r="A13" s="34" t="s">
        <v>9</v>
      </c>
      <c r="B13" s="64">
        <f>$A$4*BRE!B13</f>
        <v>0</v>
      </c>
      <c r="C13" s="80">
        <f>$A$4*BRE!C13</f>
        <v>0</v>
      </c>
      <c r="D13" s="23"/>
      <c r="E13" s="65">
        <f>$A$4*BRE!E13</f>
        <v>0</v>
      </c>
      <c r="F13" s="65">
        <f>$A$4*BRE!F13</f>
        <v>0</v>
      </c>
    </row>
    <row r="14" spans="1:6" ht="20.25" customHeight="1" x14ac:dyDescent="0.35">
      <c r="A14" s="34" t="s">
        <v>10</v>
      </c>
      <c r="B14" s="64">
        <f>$A$4*BRE!B14</f>
        <v>69.186313876338119</v>
      </c>
      <c r="C14" s="80">
        <f>$A$4*BRE!C14</f>
        <v>82.812678000000005</v>
      </c>
      <c r="D14" s="23"/>
      <c r="E14" s="65">
        <f>$A$4*BRE!E14</f>
        <v>71.431214400000002</v>
      </c>
      <c r="F14" s="65">
        <f>$A$4*BRE!F14</f>
        <v>93.86</v>
      </c>
    </row>
    <row r="15" spans="1:6" ht="20.25" customHeight="1" x14ac:dyDescent="0.35">
      <c r="A15" s="34" t="s">
        <v>11</v>
      </c>
      <c r="B15" s="64">
        <f>$A$4*BRE!B15</f>
        <v>433.53019725032931</v>
      </c>
      <c r="C15" s="80">
        <f>$A$4*BRE!C15</f>
        <v>446.56983055576126</v>
      </c>
      <c r="D15" s="23"/>
      <c r="E15" s="65">
        <f>$A$4*BRE!E15</f>
        <v>474.45003770151379</v>
      </c>
      <c r="F15" s="65">
        <f>$A$4*BRE!F15</f>
        <v>517.93953527769372</v>
      </c>
    </row>
    <row r="16" spans="1:6" ht="20.25" customHeight="1" x14ac:dyDescent="0.35">
      <c r="A16" s="34" t="s">
        <v>12</v>
      </c>
      <c r="B16" s="64">
        <f>$A$4*BRE!B16</f>
        <v>242.21578782930237</v>
      </c>
      <c r="C16" s="80">
        <f>$A$4*BRE!C16</f>
        <v>297.66734887072386</v>
      </c>
      <c r="D16" s="23"/>
      <c r="E16" s="65">
        <f>$A$4*BRE!E16</f>
        <v>229.95699999999999</v>
      </c>
      <c r="F16" s="65">
        <f>$A$4*BRE!F16</f>
        <v>239.61014</v>
      </c>
    </row>
    <row r="17" spans="1:6" ht="20.25" customHeight="1" x14ac:dyDescent="0.35">
      <c r="A17" s="34" t="s">
        <v>31</v>
      </c>
      <c r="B17" s="64">
        <f>$A$4*BRE!B17</f>
        <v>35.745023076487691</v>
      </c>
      <c r="C17" s="80">
        <f>$A$4*BRE!C17</f>
        <v>43.424676071100677</v>
      </c>
      <c r="D17" s="23"/>
      <c r="E17" s="65">
        <f>$A$4*BRE!E17</f>
        <v>31.666920000000001</v>
      </c>
      <c r="F17" s="65">
        <f>$A$4*BRE!F17</f>
        <v>40.172080000000001</v>
      </c>
    </row>
    <row r="18" spans="1:6" ht="11.25" customHeight="1" x14ac:dyDescent="0.35">
      <c r="A18" s="34"/>
      <c r="B18" s="64"/>
      <c r="C18" s="80"/>
      <c r="D18" s="23"/>
      <c r="E18" s="65"/>
      <c r="F18" s="65"/>
    </row>
    <row r="19" spans="1:6" ht="20.25" customHeight="1" thickBot="1" x14ac:dyDescent="0.4">
      <c r="A19" s="35" t="s">
        <v>13</v>
      </c>
      <c r="B19" s="62">
        <f>$A$4*BRE!B19</f>
        <v>862.71316344144373</v>
      </c>
      <c r="C19" s="81">
        <f>SUM(C12:C17)</f>
        <v>942.34054121201586</v>
      </c>
      <c r="D19" s="27">
        <f>(C19-B19)/B19</f>
        <v>9.2298786137597649E-2</v>
      </c>
      <c r="E19" s="66">
        <f>$A$4*BRE!E19</f>
        <v>895.7119121015138</v>
      </c>
      <c r="F19" s="66">
        <f>$A$4*BRE!F19</f>
        <v>989.1817152776938</v>
      </c>
    </row>
    <row r="20" spans="1:6" ht="11.25" customHeight="1" x14ac:dyDescent="0.35">
      <c r="A20" s="36"/>
      <c r="B20" s="60"/>
      <c r="C20" s="61"/>
      <c r="D20" s="41"/>
      <c r="E20" s="65"/>
      <c r="F20" s="65"/>
    </row>
    <row r="21" spans="1:6" ht="20.25" customHeight="1" x14ac:dyDescent="0.35">
      <c r="A21" s="37" t="s">
        <v>14</v>
      </c>
      <c r="B21" s="60"/>
      <c r="C21" s="61"/>
      <c r="D21" s="23"/>
      <c r="E21" s="65"/>
      <c r="F21" s="65"/>
    </row>
    <row r="22" spans="1:6" ht="20.25" customHeight="1" x14ac:dyDescent="0.35">
      <c r="A22" s="36" t="s">
        <v>15</v>
      </c>
      <c r="B22" s="60">
        <f>$A$4*BRE!B22</f>
        <v>79.459271519865325</v>
      </c>
      <c r="C22" s="61">
        <f>$A$4*BRE!C22</f>
        <v>85.626602632829716</v>
      </c>
      <c r="D22" s="23"/>
      <c r="E22" s="65">
        <f>$A$4*BRE!E22</f>
        <v>72.142240000000001</v>
      </c>
      <c r="F22" s="65">
        <f>$A$4*BRE!F22</f>
        <v>71.181979999999996</v>
      </c>
    </row>
    <row r="23" spans="1:6" ht="19.5" customHeight="1" x14ac:dyDescent="0.35">
      <c r="A23" s="36" t="s">
        <v>38</v>
      </c>
      <c r="B23" s="60">
        <f>$A$4*BRE!B23</f>
        <v>952.17495190495299</v>
      </c>
      <c r="C23" s="61">
        <f>$A$4*BRE!C23</f>
        <v>538.35217230242415</v>
      </c>
      <c r="D23" s="23"/>
      <c r="E23" s="65">
        <f>$A$4*BRE!E23</f>
        <v>834.64808346814868</v>
      </c>
      <c r="F23" s="65">
        <f>$A$4*BRE!F23</f>
        <v>419.20936539194838</v>
      </c>
    </row>
    <row r="24" spans="1:6" ht="20.25" customHeight="1" x14ac:dyDescent="0.35">
      <c r="A24" s="36" t="s">
        <v>16</v>
      </c>
      <c r="B24" s="60">
        <f>$A$4*BRE!B24</f>
        <v>86.403949296312717</v>
      </c>
      <c r="C24" s="61">
        <f>$A$4*BRE!C24</f>
        <v>87.409077556062186</v>
      </c>
      <c r="D24" s="23"/>
      <c r="E24" s="65">
        <f>$A$4*BRE!E24</f>
        <v>98.300299999999993</v>
      </c>
      <c r="F24" s="65">
        <f>$A$4*BRE!F24</f>
        <v>100.22082</v>
      </c>
    </row>
    <row r="25" spans="1:6" ht="20.25" customHeight="1" x14ac:dyDescent="0.35">
      <c r="A25" s="36" t="s">
        <v>17</v>
      </c>
      <c r="B25" s="60">
        <f>$A$4*BRE!B25</f>
        <v>89.033196292501188</v>
      </c>
      <c r="C25" s="61">
        <f>$A$4*BRE!C25</f>
        <v>154.0844026</v>
      </c>
      <c r="D25" s="23"/>
      <c r="E25" s="65">
        <f>$A$4*BRE!E25</f>
        <v>95.212843737464794</v>
      </c>
      <c r="F25" s="65">
        <f>$A$4*BRE!F25</f>
        <v>115.40814126199999</v>
      </c>
    </row>
    <row r="26" spans="1:6" ht="18.75" customHeight="1" x14ac:dyDescent="0.35">
      <c r="A26" s="67" t="s">
        <v>18</v>
      </c>
      <c r="B26" s="60">
        <f>$A$4*BRE!B26</f>
        <v>242.09815830651959</v>
      </c>
      <c r="C26" s="61">
        <f>$A$4*BRE!C26</f>
        <v>211.12745567604577</v>
      </c>
      <c r="D26" s="23"/>
      <c r="E26" s="65">
        <f>$A$4*BRE!E26</f>
        <v>284.65523494075444</v>
      </c>
      <c r="F26" s="65">
        <f>$A$4*BRE!F26</f>
        <v>320.56799999999998</v>
      </c>
    </row>
    <row r="27" spans="1:6" ht="20.25" customHeight="1" x14ac:dyDescent="0.35">
      <c r="A27" s="36" t="s">
        <v>19</v>
      </c>
      <c r="B27" s="60">
        <f>$A$4*BRE!B27</f>
        <v>796.90273479999996</v>
      </c>
      <c r="C27" s="61">
        <f>$A$4*BRE!C27</f>
        <v>638.55781020000006</v>
      </c>
      <c r="D27" s="23"/>
      <c r="E27" s="65">
        <f>$A$4*BRE!E27</f>
        <v>886.9142642213626</v>
      </c>
      <c r="F27" s="65">
        <f>$A$4*BRE!F27</f>
        <v>1035.1675</v>
      </c>
    </row>
    <row r="28" spans="1:6" ht="10.5" customHeight="1" x14ac:dyDescent="0.35">
      <c r="A28" s="36"/>
      <c r="B28" s="60"/>
      <c r="C28" s="61"/>
      <c r="D28" s="23"/>
      <c r="E28" s="65"/>
      <c r="F28" s="65"/>
    </row>
    <row r="29" spans="1:6" ht="20.25" customHeight="1" thickBot="1" x14ac:dyDescent="0.4">
      <c r="A29" s="39" t="s">
        <v>13</v>
      </c>
      <c r="B29" s="62">
        <f>$A$4*BRE!B29</f>
        <v>2246.0722621201521</v>
      </c>
      <c r="C29" s="63">
        <f>SUM(C22:C27)</f>
        <v>1715.157520967362</v>
      </c>
      <c r="D29" s="27">
        <f>(C29-B29)/B29</f>
        <v>-0.23637473740566109</v>
      </c>
      <c r="E29" s="66">
        <f>$A$4*BRE!E29</f>
        <v>2271.8729663677304</v>
      </c>
      <c r="F29" s="66">
        <f>$A$4*BRE!F29</f>
        <v>2061.7558066539486</v>
      </c>
    </row>
    <row r="30" spans="1:6" ht="12" customHeight="1" x14ac:dyDescent="0.35">
      <c r="A30" s="29"/>
      <c r="B30" s="65"/>
      <c r="C30" s="68"/>
      <c r="D30" s="41"/>
      <c r="E30" s="65"/>
      <c r="F30" s="65"/>
    </row>
    <row r="31" spans="1:6" ht="20.25" customHeight="1" x14ac:dyDescent="0.35">
      <c r="A31" s="32" t="s">
        <v>20</v>
      </c>
      <c r="B31" s="65"/>
      <c r="C31" s="69"/>
      <c r="D31" s="23"/>
      <c r="E31" s="65"/>
      <c r="F31" s="65"/>
    </row>
    <row r="32" spans="1:6" ht="20.25" customHeight="1" x14ac:dyDescent="0.35">
      <c r="A32" s="34" t="s">
        <v>21</v>
      </c>
      <c r="B32" s="65">
        <f>$A$4*BRE!B32</f>
        <v>42.807380000000002</v>
      </c>
      <c r="C32" s="69">
        <f>$A$4*BRE!C32</f>
        <v>39.753320000000002</v>
      </c>
      <c r="D32" s="23">
        <f>(C32-B32)/B32</f>
        <v>-7.1344240175408996E-2</v>
      </c>
      <c r="E32" s="65">
        <f>$A$4*BRE!E32</f>
        <v>46.135799999999996</v>
      </c>
      <c r="F32" s="65">
        <f>$A$4*BRE!F32</f>
        <v>44.453539999999997</v>
      </c>
    </row>
    <row r="33" spans="1:6" ht="10.5" customHeight="1" thickBot="1" x14ac:dyDescent="0.4">
      <c r="A33" s="43"/>
      <c r="B33" s="66"/>
      <c r="C33" s="70"/>
      <c r="D33" s="27"/>
      <c r="E33" s="66"/>
      <c r="F33" s="66"/>
    </row>
    <row r="34" spans="1:6" s="48" customFormat="1" ht="19.5" customHeight="1" thickBot="1" x14ac:dyDescent="0.3">
      <c r="A34" s="86" t="s">
        <v>22</v>
      </c>
      <c r="B34" s="72">
        <f>$A$4*BRE!B34</f>
        <v>3341.1096599384309</v>
      </c>
      <c r="C34" s="75">
        <f>C32+C29+C19+C8</f>
        <v>2917.754589028882</v>
      </c>
      <c r="D34" s="85">
        <f>(C34-B34)/B34</f>
        <v>-0.1267109176288905</v>
      </c>
      <c r="E34" s="71">
        <f>$A$4*BRE!E34</f>
        <v>3383.1502539474918</v>
      </c>
      <c r="F34" s="72">
        <f>$A$4*BRE!F34</f>
        <v>3433.783523773187</v>
      </c>
    </row>
    <row r="35" spans="1:6" s="48" customFormat="1" ht="23.25" customHeight="1" x14ac:dyDescent="0.25">
      <c r="A35" s="49" t="s">
        <v>23</v>
      </c>
      <c r="B35" s="73"/>
      <c r="C35" s="74"/>
      <c r="D35" s="41"/>
      <c r="E35" s="73"/>
      <c r="F35" s="73"/>
    </row>
    <row r="36" spans="1:6" ht="20.25" customHeight="1" x14ac:dyDescent="0.35">
      <c r="A36" s="36"/>
      <c r="B36" s="60"/>
      <c r="C36" s="61"/>
      <c r="D36" s="23"/>
      <c r="E36" s="60"/>
      <c r="F36" s="60"/>
    </row>
    <row r="37" spans="1:6" ht="20.25" customHeight="1" x14ac:dyDescent="0.35">
      <c r="A37" s="36" t="s">
        <v>34</v>
      </c>
      <c r="B37" s="60">
        <f>$A$4*BRE!B37</f>
        <v>0</v>
      </c>
      <c r="C37" s="61">
        <f>$A$4*BRE!C37</f>
        <v>0</v>
      </c>
      <c r="D37" s="23"/>
      <c r="E37" s="60">
        <f>$A$4*BRE!E37</f>
        <v>0</v>
      </c>
      <c r="F37" s="60">
        <f>$A$4*BRE!F37</f>
        <v>0</v>
      </c>
    </row>
    <row r="38" spans="1:6" ht="20.25" customHeight="1" x14ac:dyDescent="0.35">
      <c r="A38" s="36" t="s">
        <v>33</v>
      </c>
      <c r="B38" s="60">
        <f>$A$4*BRE!B38</f>
        <v>13.679894447441166</v>
      </c>
      <c r="C38" s="61">
        <f>$A$4*BRE!C38</f>
        <v>13.1170072</v>
      </c>
      <c r="D38" s="23"/>
      <c r="E38" s="60">
        <f>$A$4*BRE!E38</f>
        <v>0</v>
      </c>
      <c r="F38" s="60">
        <f>$A$4*BRE!F38</f>
        <v>0</v>
      </c>
    </row>
    <row r="39" spans="1:6" ht="20.25" customHeight="1" x14ac:dyDescent="0.35">
      <c r="A39" s="36" t="s">
        <v>32</v>
      </c>
      <c r="B39" s="60">
        <f>$A$4*BRE!B39</f>
        <v>33.451285040418377</v>
      </c>
      <c r="C39" s="61">
        <f>$A$4*BRE!C39</f>
        <v>142.70182970377292</v>
      </c>
      <c r="D39" s="23"/>
      <c r="E39" s="60">
        <f>$A$4*BRE!E39</f>
        <v>0</v>
      </c>
      <c r="F39" s="60">
        <f>$A$4*BRE!F39</f>
        <v>0</v>
      </c>
    </row>
    <row r="40" spans="1:6" ht="20.25" customHeight="1" x14ac:dyDescent="0.35">
      <c r="A40" s="36" t="s">
        <v>40</v>
      </c>
      <c r="B40" s="60">
        <f>$A$4*BRE!B40</f>
        <v>260.27968310635771</v>
      </c>
      <c r="C40" s="61">
        <f>$A$4*BRE!C40</f>
        <v>7.8002714000000006</v>
      </c>
      <c r="D40" s="23"/>
      <c r="E40" s="60">
        <f>$A$4*BRE!E40</f>
        <v>0</v>
      </c>
      <c r="F40" s="60">
        <f>$A$4*BRE!F40</f>
        <v>0</v>
      </c>
    </row>
    <row r="41" spans="1:6" ht="20.25" customHeight="1" x14ac:dyDescent="0.35">
      <c r="A41" s="36" t="s">
        <v>41</v>
      </c>
      <c r="B41" s="60">
        <f>$A$4*BRE!B41</f>
        <v>0</v>
      </c>
      <c r="C41" s="61">
        <f>$A$4*BRE!C41</f>
        <v>21.237629999999999</v>
      </c>
      <c r="D41" s="23"/>
      <c r="E41" s="60">
        <f>$A$4*BRE!E41</f>
        <v>0</v>
      </c>
      <c r="F41" s="60">
        <f>$A$4*BRE!F41</f>
        <v>0</v>
      </c>
    </row>
    <row r="42" spans="1:6" ht="20.25" customHeight="1" x14ac:dyDescent="0.35">
      <c r="A42" s="36" t="s">
        <v>44</v>
      </c>
      <c r="B42" s="60">
        <f>$A$4*BRE!B42</f>
        <v>1.5371062907596773</v>
      </c>
      <c r="C42" s="61">
        <f>$A$4*BRE!C42</f>
        <v>0</v>
      </c>
      <c r="D42" s="23"/>
      <c r="E42" s="60">
        <f>$A$4*BRE!E42</f>
        <v>0</v>
      </c>
      <c r="F42" s="60">
        <f>$A$4*BRE!F42</f>
        <v>0</v>
      </c>
    </row>
    <row r="43" spans="1:6" ht="20.25" customHeight="1" x14ac:dyDescent="0.35">
      <c r="A43" s="36" t="s">
        <v>36</v>
      </c>
      <c r="B43" s="60">
        <f>$A$4*BRE!B43</f>
        <v>25.8476</v>
      </c>
      <c r="C43" s="61">
        <f>$A$4*BRE!C43</f>
        <v>0</v>
      </c>
      <c r="D43" s="23"/>
      <c r="E43" s="60">
        <f>$A$4*BRE!E43</f>
        <v>0</v>
      </c>
      <c r="F43" s="60">
        <f>$A$4*BRE!F43</f>
        <v>0</v>
      </c>
    </row>
    <row r="44" spans="1:6" ht="20.25" customHeight="1" x14ac:dyDescent="0.35">
      <c r="A44" s="36" t="s">
        <v>35</v>
      </c>
      <c r="B44" s="60">
        <f>$A$4*BRE!B44</f>
        <v>50.674498351348163</v>
      </c>
      <c r="C44" s="61">
        <f>$A$4*BRE!C44</f>
        <v>0</v>
      </c>
      <c r="D44" s="23"/>
      <c r="E44" s="60">
        <f>$A$4*BRE!E44</f>
        <v>0</v>
      </c>
      <c r="F44" s="60">
        <f>$A$4*BRE!F44</f>
        <v>0</v>
      </c>
    </row>
    <row r="45" spans="1:6" ht="20.25" customHeight="1" x14ac:dyDescent="0.35">
      <c r="A45" s="36" t="s">
        <v>42</v>
      </c>
      <c r="B45" s="60">
        <f>$A$4*BRE!B45</f>
        <v>0</v>
      </c>
      <c r="C45" s="61">
        <f>$A$4*BRE!C45</f>
        <v>0</v>
      </c>
      <c r="D45" s="23"/>
      <c r="E45" s="60">
        <f>$A$4*BRE!E45</f>
        <v>0</v>
      </c>
      <c r="F45" s="60">
        <f>$A$4*BRE!F45</f>
        <v>0</v>
      </c>
    </row>
    <row r="46" spans="1:6" ht="20.25" customHeight="1" thickBot="1" x14ac:dyDescent="0.4">
      <c r="A46" s="36"/>
      <c r="B46" s="62"/>
      <c r="C46" s="63"/>
      <c r="D46" s="27"/>
      <c r="E46" s="62"/>
      <c r="F46" s="62"/>
    </row>
    <row r="47" spans="1:6" s="48" customFormat="1" ht="20.25" customHeight="1" thickBot="1" x14ac:dyDescent="0.3">
      <c r="A47" s="86" t="s">
        <v>24</v>
      </c>
      <c r="B47" s="87">
        <f>SUM(B37:B46)</f>
        <v>385.47006723632506</v>
      </c>
      <c r="C47" s="75">
        <f>SUM(C37:C46)</f>
        <v>184.85673830377291</v>
      </c>
      <c r="D47" s="46"/>
      <c r="E47" s="71">
        <f>SUM(E37:E46)</f>
        <v>0</v>
      </c>
      <c r="F47" s="72">
        <f>SUM(F37:F46)</f>
        <v>0</v>
      </c>
    </row>
    <row r="48" spans="1:6" ht="16" thickBot="1" x14ac:dyDescent="0.4">
      <c r="A48" s="89" t="s">
        <v>25</v>
      </c>
      <c r="B48" s="87">
        <f>B34+B47</f>
        <v>3726.579727174756</v>
      </c>
      <c r="C48" s="75">
        <f>C34+C47</f>
        <v>3102.611327332655</v>
      </c>
      <c r="D48" s="46"/>
      <c r="E48" s="71">
        <f>E34+E47</f>
        <v>3383.1502539474918</v>
      </c>
      <c r="F48" s="72">
        <f>F34+F47</f>
        <v>3433.783523773187</v>
      </c>
    </row>
    <row r="50" spans="4:4" x14ac:dyDescent="0.35">
      <c r="D50" s="76"/>
    </row>
    <row r="51" spans="4:4" x14ac:dyDescent="0.35">
      <c r="D51" s="76"/>
    </row>
    <row r="53" spans="4:4" x14ac:dyDescent="0.35">
      <c r="D53" s="76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4"/>
  <sheetViews>
    <sheetView showGridLines="0" topLeftCell="A32" zoomScale="80" zoomScaleNormal="80" workbookViewId="0">
      <selection activeCell="H53" sqref="H53"/>
    </sheetView>
  </sheetViews>
  <sheetFormatPr defaultColWidth="9.5" defaultRowHeight="15.5" x14ac:dyDescent="0.35"/>
  <cols>
    <col min="1" max="1" width="74.33203125" style="6" customWidth="1"/>
    <col min="2" max="2" width="13.33203125" style="6" customWidth="1"/>
    <col min="3" max="3" width="13.83203125" style="6" customWidth="1"/>
    <col min="4" max="4" width="13" style="55" customWidth="1"/>
    <col min="5" max="6" width="10.5" style="6" customWidth="1"/>
    <col min="7" max="7" width="3.08203125" style="6" customWidth="1"/>
    <col min="8" max="16384" width="9.5" style="6"/>
  </cols>
  <sheetData>
    <row r="1" spans="1:6" x14ac:dyDescent="0.35">
      <c r="A1" s="1"/>
      <c r="B1" s="2"/>
      <c r="C1" s="3"/>
      <c r="D1" s="4"/>
      <c r="E1" s="5"/>
      <c r="F1" s="56"/>
    </row>
    <row r="2" spans="1:6" x14ac:dyDescent="0.35">
      <c r="A2" s="7" t="s">
        <v>46</v>
      </c>
      <c r="B2" s="8"/>
      <c r="C2" s="9"/>
      <c r="D2" s="10"/>
      <c r="E2" s="57"/>
      <c r="F2" s="58"/>
    </row>
    <row r="3" spans="1:6" x14ac:dyDescent="0.35">
      <c r="A3" s="7" t="s">
        <v>27</v>
      </c>
      <c r="B3" s="8" t="s">
        <v>1</v>
      </c>
      <c r="C3" s="9" t="s">
        <v>1</v>
      </c>
      <c r="D3" s="10" t="s">
        <v>1</v>
      </c>
      <c r="E3" s="93" t="s">
        <v>2</v>
      </c>
      <c r="F3" s="95" t="s">
        <v>2</v>
      </c>
    </row>
    <row r="4" spans="1:6" x14ac:dyDescent="0.35">
      <c r="A4" s="59">
        <v>8.8500000000000002E-3</v>
      </c>
      <c r="B4" s="8"/>
      <c r="C4" s="9"/>
      <c r="D4" s="10" t="s">
        <v>29</v>
      </c>
      <c r="E4" s="93"/>
      <c r="F4" s="95"/>
    </row>
    <row r="5" spans="1:6" ht="16" thickBot="1" x14ac:dyDescent="0.4">
      <c r="A5" s="12"/>
      <c r="B5" s="91" t="s">
        <v>39</v>
      </c>
      <c r="C5" s="92" t="s">
        <v>43</v>
      </c>
      <c r="D5" s="13" t="s">
        <v>30</v>
      </c>
      <c r="E5" s="94" t="s">
        <v>43</v>
      </c>
      <c r="F5" s="96" t="s">
        <v>47</v>
      </c>
    </row>
    <row r="6" spans="1:6" x14ac:dyDescent="0.35">
      <c r="A6" s="97"/>
      <c r="B6" s="14" t="s">
        <v>4</v>
      </c>
      <c r="C6" s="15" t="s">
        <v>4</v>
      </c>
      <c r="D6" s="16"/>
      <c r="E6" s="90" t="s">
        <v>4</v>
      </c>
      <c r="F6" s="17" t="s">
        <v>4</v>
      </c>
    </row>
    <row r="7" spans="1:6" ht="20.25" customHeight="1" x14ac:dyDescent="0.35">
      <c r="A7" s="18" t="s">
        <v>5</v>
      </c>
      <c r="B7" s="18"/>
      <c r="C7" s="19"/>
      <c r="D7" s="20"/>
      <c r="E7" s="58"/>
      <c r="F7" s="11"/>
    </row>
    <row r="8" spans="1:6" ht="30" customHeight="1" x14ac:dyDescent="0.35">
      <c r="A8" s="98" t="s">
        <v>6</v>
      </c>
      <c r="B8" s="60">
        <f>$A$4*BRE!B8</f>
        <v>232.30251540650914</v>
      </c>
      <c r="C8" s="61">
        <f>$A$4*BRE!C8</f>
        <v>270.28440174766126</v>
      </c>
      <c r="D8" s="23">
        <f>(C8-B8)/B8</f>
        <v>0.16350182982171815</v>
      </c>
      <c r="E8" s="60">
        <f>$A$4*BRE!E8</f>
        <v>207.68029681197942</v>
      </c>
      <c r="F8" s="65">
        <f>$A$4*BRE!F8</f>
        <v>414.7885439470453</v>
      </c>
    </row>
    <row r="9" spans="1:6" ht="12.75" customHeight="1" thickBot="1" x14ac:dyDescent="0.4">
      <c r="A9" s="99"/>
      <c r="B9" s="62"/>
      <c r="C9" s="63"/>
      <c r="D9" s="27"/>
      <c r="E9" s="62"/>
      <c r="F9" s="66"/>
    </row>
    <row r="10" spans="1:6" ht="8.25" customHeight="1" x14ac:dyDescent="0.35">
      <c r="A10" s="29"/>
      <c r="B10" s="77"/>
      <c r="C10" s="79"/>
      <c r="D10" s="41"/>
      <c r="E10" s="78"/>
      <c r="F10" s="73"/>
    </row>
    <row r="11" spans="1:6" ht="20.25" customHeight="1" x14ac:dyDescent="0.35">
      <c r="A11" s="32" t="s">
        <v>7</v>
      </c>
      <c r="B11" s="64"/>
      <c r="C11" s="80"/>
      <c r="D11" s="23"/>
      <c r="E11" s="65"/>
      <c r="F11" s="60"/>
    </row>
    <row r="12" spans="1:6" ht="20.25" customHeight="1" x14ac:dyDescent="0.35">
      <c r="A12" s="34" t="s">
        <v>8</v>
      </c>
      <c r="B12" s="64">
        <f>$A$4*BRE!B12</f>
        <v>100.55639840298169</v>
      </c>
      <c r="C12" s="80">
        <f>$A$4*BRE!C12</f>
        <v>88.090605023920531</v>
      </c>
      <c r="D12" s="23"/>
      <c r="E12" s="65">
        <f>$A$4*BRE!E12</f>
        <v>108.12045000000001</v>
      </c>
      <c r="F12" s="65">
        <f>$A$4*BRE!F12</f>
        <v>119.6343</v>
      </c>
    </row>
    <row r="13" spans="1:6" ht="20.25" customHeight="1" x14ac:dyDescent="0.35">
      <c r="A13" s="34" t="s">
        <v>9</v>
      </c>
      <c r="B13" s="64">
        <f>$A$4*BRE!B13</f>
        <v>0</v>
      </c>
      <c r="C13" s="80">
        <f>$A$4*BRE!C13</f>
        <v>0</v>
      </c>
      <c r="D13" s="23"/>
      <c r="E13" s="65">
        <f>$A$4*BRE!E13</f>
        <v>0</v>
      </c>
      <c r="F13" s="65">
        <f>$A$4*BRE!F13</f>
        <v>0</v>
      </c>
    </row>
    <row r="14" spans="1:6" ht="20.25" customHeight="1" x14ac:dyDescent="0.35">
      <c r="A14" s="34" t="s">
        <v>10</v>
      </c>
      <c r="B14" s="64">
        <f>$A$4*BRE!B14</f>
        <v>84.805938754237161</v>
      </c>
      <c r="C14" s="80">
        <f>$A$4*BRE!C14</f>
        <v>101.50861500000002</v>
      </c>
      <c r="D14" s="23"/>
      <c r="E14" s="65">
        <f>$A$4*BRE!E14</f>
        <v>87.557652000000004</v>
      </c>
      <c r="F14" s="65">
        <f>$A$4*BRE!F14</f>
        <v>115.05</v>
      </c>
    </row>
    <row r="15" spans="1:6" ht="20.25" customHeight="1" x14ac:dyDescent="0.35">
      <c r="A15" s="34" t="s">
        <v>11</v>
      </c>
      <c r="B15" s="64">
        <f>$A$4*BRE!B15</f>
        <v>531.40474316695497</v>
      </c>
      <c r="C15" s="80">
        <f>$A$4*BRE!C15</f>
        <v>547.38822720477663</v>
      </c>
      <c r="D15" s="23"/>
      <c r="E15" s="65">
        <f>$A$4*BRE!E15</f>
        <v>581.56271934326833</v>
      </c>
      <c r="F15" s="65">
        <f>$A$4*BRE!F15</f>
        <v>634.87048299274102</v>
      </c>
    </row>
    <row r="16" spans="1:6" ht="20.25" customHeight="1" x14ac:dyDescent="0.35">
      <c r="A16" s="34" t="s">
        <v>12</v>
      </c>
      <c r="B16" s="64">
        <f>$A$4*BRE!B16</f>
        <v>296.89885350267673</v>
      </c>
      <c r="C16" s="80">
        <f>$A$4*BRE!C16</f>
        <v>364.86925727228618</v>
      </c>
      <c r="D16" s="23"/>
      <c r="E16" s="65">
        <f>$A$4*BRE!E16</f>
        <v>281.8725</v>
      </c>
      <c r="F16" s="65">
        <f>$A$4*BRE!F16</f>
        <v>293.70495</v>
      </c>
    </row>
    <row r="17" spans="1:6" ht="20.25" customHeight="1" x14ac:dyDescent="0.35">
      <c r="A17" s="34" t="s">
        <v>31</v>
      </c>
      <c r="B17" s="64">
        <f>$A$4*BRE!B17</f>
        <v>43.814882856913584</v>
      </c>
      <c r="C17" s="80">
        <f>$A$4*BRE!C17</f>
        <v>53.228307926487673</v>
      </c>
      <c r="D17" s="23"/>
      <c r="E17" s="65">
        <f>$A$4*BRE!E17</f>
        <v>38.816099999999999</v>
      </c>
      <c r="F17" s="65">
        <f>$A$4*BRE!F17</f>
        <v>49.241399999999999</v>
      </c>
    </row>
    <row r="18" spans="1:6" ht="11.25" customHeight="1" x14ac:dyDescent="0.35">
      <c r="A18" s="34"/>
      <c r="B18" s="64"/>
      <c r="C18" s="80"/>
      <c r="D18" s="23"/>
      <c r="E18" s="65"/>
      <c r="F18" s="65"/>
    </row>
    <row r="19" spans="1:6" ht="20.25" customHeight="1" thickBot="1" x14ac:dyDescent="0.4">
      <c r="A19" s="35" t="s">
        <v>13</v>
      </c>
      <c r="B19" s="62">
        <f>$A$4*BRE!B19</f>
        <v>1057.480816683764</v>
      </c>
      <c r="C19" s="81">
        <f>SUM(C12:C17)</f>
        <v>1155.0850124274712</v>
      </c>
      <c r="D19" s="27">
        <f>(C19-B19)/B19</f>
        <v>9.2298786137597913E-2</v>
      </c>
      <c r="E19" s="66">
        <f>$A$4*BRE!E19</f>
        <v>1097.9294213432684</v>
      </c>
      <c r="F19" s="66">
        <f>$A$4*BRE!F19</f>
        <v>1212.5011329927411</v>
      </c>
    </row>
    <row r="20" spans="1:6" ht="11.25" customHeight="1" x14ac:dyDescent="0.35">
      <c r="A20" s="36"/>
      <c r="B20" s="60"/>
      <c r="C20" s="61"/>
      <c r="D20" s="41"/>
      <c r="E20" s="65"/>
      <c r="F20" s="65"/>
    </row>
    <row r="21" spans="1:6" ht="20.25" customHeight="1" x14ac:dyDescent="0.35">
      <c r="A21" s="37" t="s">
        <v>14</v>
      </c>
      <c r="B21" s="60"/>
      <c r="C21" s="61"/>
      <c r="D21" s="23"/>
      <c r="E21" s="65"/>
      <c r="F21" s="65"/>
    </row>
    <row r="22" spans="1:6" ht="20.25" customHeight="1" x14ac:dyDescent="0.35">
      <c r="A22" s="36" t="s">
        <v>15</v>
      </c>
      <c r="B22" s="60">
        <f>$A$4*BRE!B22</f>
        <v>97.39813752781275</v>
      </c>
      <c r="C22" s="61">
        <f>$A$4*BRE!C22</f>
        <v>104.95781624661261</v>
      </c>
      <c r="D22" s="23"/>
      <c r="E22" s="65">
        <f>$A$4*BRE!E22</f>
        <v>88.429200000000009</v>
      </c>
      <c r="F22" s="65">
        <f>$A$4*BRE!F22</f>
        <v>87.25215</v>
      </c>
    </row>
    <row r="23" spans="1:6" ht="19.5" customHeight="1" x14ac:dyDescent="0.35">
      <c r="A23" s="36" t="s">
        <v>38</v>
      </c>
      <c r="B23" s="60">
        <f>$A$4*BRE!B23</f>
        <v>1167.1396571134119</v>
      </c>
      <c r="C23" s="61">
        <f>$A$4*BRE!C23</f>
        <v>659.8915131407831</v>
      </c>
      <c r="D23" s="23"/>
      <c r="E23" s="65">
        <f>$A$4*BRE!E23</f>
        <v>1023.0797145004316</v>
      </c>
      <c r="F23" s="65">
        <f>$A$4*BRE!F23</f>
        <v>513.85081491949359</v>
      </c>
    </row>
    <row r="24" spans="1:6" ht="20.25" customHeight="1" x14ac:dyDescent="0.35">
      <c r="A24" s="36" t="s">
        <v>16</v>
      </c>
      <c r="B24" s="60">
        <f>$A$4*BRE!B24</f>
        <v>105.91065807096504</v>
      </c>
      <c r="C24" s="61">
        <f>$A$4*BRE!C24</f>
        <v>107.14270586858038</v>
      </c>
      <c r="D24" s="23"/>
      <c r="E24" s="65">
        <f>$A$4*BRE!E24</f>
        <v>120.49275</v>
      </c>
      <c r="F24" s="65">
        <f>$A$4*BRE!F24</f>
        <v>122.84685</v>
      </c>
    </row>
    <row r="25" spans="1:6" ht="20.25" customHeight="1" x14ac:dyDescent="0.35">
      <c r="A25" s="36" t="s">
        <v>17</v>
      </c>
      <c r="B25" s="60">
        <f>$A$4*BRE!B25</f>
        <v>109.13348853028194</v>
      </c>
      <c r="C25" s="61">
        <f>$A$4*BRE!C25</f>
        <v>188.87077050000002</v>
      </c>
      <c r="D25" s="23"/>
      <c r="E25" s="65">
        <f>$A$4*BRE!E25</f>
        <v>116.70826413802818</v>
      </c>
      <c r="F25" s="65">
        <f>$A$4*BRE!F25</f>
        <v>141.462887835</v>
      </c>
    </row>
    <row r="26" spans="1:6" ht="18.75" customHeight="1" x14ac:dyDescent="0.35">
      <c r="A26" s="67" t="s">
        <v>18</v>
      </c>
      <c r="B26" s="60">
        <f>$A$4*BRE!B26</f>
        <v>296.75466773029063</v>
      </c>
      <c r="C26" s="61">
        <f>$A$4*BRE!C26</f>
        <v>258.79196436745224</v>
      </c>
      <c r="D26" s="23"/>
      <c r="E26" s="65">
        <f>$A$4*BRE!E26</f>
        <v>348.91950543291927</v>
      </c>
      <c r="F26" s="65">
        <f>$A$4*BRE!F26</f>
        <v>392.94</v>
      </c>
    </row>
    <row r="27" spans="1:6" ht="20.25" customHeight="1" x14ac:dyDescent="0.35">
      <c r="A27" s="36" t="s">
        <v>19</v>
      </c>
      <c r="B27" s="60">
        <f>$A$4*BRE!B27</f>
        <v>976.81290899999999</v>
      </c>
      <c r="C27" s="61">
        <f>$A$4*BRE!C27</f>
        <v>782.71975350000002</v>
      </c>
      <c r="D27" s="23"/>
      <c r="E27" s="65">
        <f>$A$4*BRE!E27</f>
        <v>1087.1456008807563</v>
      </c>
      <c r="F27" s="65">
        <f>$A$4*BRE!F27</f>
        <v>1268.8687500000001</v>
      </c>
    </row>
    <row r="28" spans="1:6" ht="10.5" customHeight="1" x14ac:dyDescent="0.35">
      <c r="A28" s="36"/>
      <c r="B28" s="60"/>
      <c r="C28" s="61"/>
      <c r="D28" s="23"/>
      <c r="E28" s="65"/>
      <c r="F28" s="65"/>
    </row>
    <row r="29" spans="1:6" ht="20.25" customHeight="1" thickBot="1" x14ac:dyDescent="0.4">
      <c r="A29" s="39" t="s">
        <v>13</v>
      </c>
      <c r="B29" s="62">
        <f>$A$4*BRE!B29</f>
        <v>2753.1495179727626</v>
      </c>
      <c r="C29" s="63">
        <f>SUM(C22:C27)</f>
        <v>2102.3745236234281</v>
      </c>
      <c r="D29" s="27">
        <f>(C29-B29)/B29</f>
        <v>-0.23637473740566123</v>
      </c>
      <c r="E29" s="66">
        <f>$A$4*BRE!E29</f>
        <v>2784.7750349521352</v>
      </c>
      <c r="F29" s="66">
        <f>$A$4*BRE!F29</f>
        <v>2527.2214527544938</v>
      </c>
    </row>
    <row r="30" spans="1:6" ht="12" customHeight="1" x14ac:dyDescent="0.35">
      <c r="A30" s="29"/>
      <c r="B30" s="65"/>
      <c r="C30" s="68"/>
      <c r="D30" s="41"/>
      <c r="E30" s="65"/>
      <c r="F30" s="65"/>
    </row>
    <row r="31" spans="1:6" ht="20.25" customHeight="1" x14ac:dyDescent="0.35">
      <c r="A31" s="32" t="s">
        <v>20</v>
      </c>
      <c r="B31" s="65"/>
      <c r="C31" s="69"/>
      <c r="D31" s="23"/>
      <c r="E31" s="65"/>
      <c r="F31" s="65"/>
    </row>
    <row r="32" spans="1:6" ht="20.25" customHeight="1" x14ac:dyDescent="0.35">
      <c r="A32" s="34" t="s">
        <v>21</v>
      </c>
      <c r="B32" s="65">
        <f>$A$4*BRE!B32</f>
        <v>52.471650000000004</v>
      </c>
      <c r="C32" s="69">
        <f>$A$4*BRE!C32</f>
        <v>48.728099999999998</v>
      </c>
      <c r="D32" s="23">
        <f>(C32-B32)/B32</f>
        <v>-7.1344240175409121E-2</v>
      </c>
      <c r="E32" s="65">
        <f>$A$4*BRE!E32</f>
        <v>56.551500000000004</v>
      </c>
      <c r="F32" s="65">
        <f>$A$4*BRE!F32</f>
        <v>54.489449999999998</v>
      </c>
    </row>
    <row r="33" spans="1:6" ht="10.5" customHeight="1" thickBot="1" x14ac:dyDescent="0.4">
      <c r="A33" s="43"/>
      <c r="B33" s="66"/>
      <c r="C33" s="70"/>
      <c r="D33" s="27"/>
      <c r="E33" s="66"/>
      <c r="F33" s="66"/>
    </row>
    <row r="34" spans="1:6" s="48" customFormat="1" ht="19.5" customHeight="1" thickBot="1" x14ac:dyDescent="0.3">
      <c r="A34" s="86" t="s">
        <v>22</v>
      </c>
      <c r="B34" s="72">
        <f>$A$4*BRE!B34</f>
        <v>4095.4045000630358</v>
      </c>
      <c r="C34" s="75">
        <f>C32+C29+C19+C8</f>
        <v>3576.4720377985605</v>
      </c>
      <c r="D34" s="85">
        <f>(C34-B34)/B34</f>
        <v>-0.12671091762889064</v>
      </c>
      <c r="E34" s="71">
        <f>$A$4*BRE!E34</f>
        <v>4146.936253107383</v>
      </c>
      <c r="F34" s="72">
        <f>$A$4*BRE!F34</f>
        <v>4209.0005796942805</v>
      </c>
    </row>
    <row r="35" spans="1:6" s="48" customFormat="1" ht="23.25" customHeight="1" x14ac:dyDescent="0.25">
      <c r="A35" s="49" t="s">
        <v>23</v>
      </c>
      <c r="B35" s="73"/>
      <c r="C35" s="74"/>
      <c r="D35" s="41"/>
      <c r="E35" s="73"/>
      <c r="F35" s="73"/>
    </row>
    <row r="36" spans="1:6" ht="20.25" customHeight="1" x14ac:dyDescent="0.35">
      <c r="A36" s="36"/>
      <c r="B36" s="60"/>
      <c r="C36" s="61"/>
      <c r="D36" s="23"/>
      <c r="E36" s="60"/>
      <c r="F36" s="60"/>
    </row>
    <row r="37" spans="1:6" ht="20.25" customHeight="1" x14ac:dyDescent="0.35">
      <c r="A37" s="36" t="s">
        <v>34</v>
      </c>
      <c r="B37" s="60">
        <f>$A$4*BRE!B37</f>
        <v>0</v>
      </c>
      <c r="C37" s="61">
        <f>$A$4*BRE!C37</f>
        <v>0</v>
      </c>
      <c r="D37" s="23"/>
      <c r="E37" s="60">
        <f>$A$4*BRE!E37</f>
        <v>0</v>
      </c>
      <c r="F37" s="60">
        <f>$A$4*BRE!F37</f>
        <v>0</v>
      </c>
    </row>
    <row r="38" spans="1:6" ht="20.25" customHeight="1" x14ac:dyDescent="0.35">
      <c r="A38" s="36" t="s">
        <v>33</v>
      </c>
      <c r="B38" s="60">
        <f>$A$4*BRE!B38</f>
        <v>16.768291670339934</v>
      </c>
      <c r="C38" s="61">
        <f>$A$4*BRE!C38</f>
        <v>16.078326000000001</v>
      </c>
      <c r="D38" s="23"/>
      <c r="E38" s="60">
        <f>$A$4*BRE!E38</f>
        <v>0</v>
      </c>
      <c r="F38" s="60">
        <f>$A$4*BRE!F38</f>
        <v>0</v>
      </c>
    </row>
    <row r="39" spans="1:6" ht="20.25" customHeight="1" x14ac:dyDescent="0.35">
      <c r="A39" s="36" t="s">
        <v>32</v>
      </c>
      <c r="B39" s="60">
        <f>$A$4*BRE!B39</f>
        <v>41.00330645536048</v>
      </c>
      <c r="C39" s="61">
        <f>$A$4*BRE!C39</f>
        <v>174.91844776709007</v>
      </c>
      <c r="D39" s="23"/>
      <c r="E39" s="60">
        <f>$A$4*BRE!E39</f>
        <v>0</v>
      </c>
      <c r="F39" s="60">
        <f>$A$4*BRE!F39</f>
        <v>0</v>
      </c>
    </row>
    <row r="40" spans="1:6" ht="20.25" customHeight="1" x14ac:dyDescent="0.35">
      <c r="A40" s="36" t="s">
        <v>40</v>
      </c>
      <c r="B40" s="60">
        <f>$A$4*BRE!B40</f>
        <v>319.04088580211442</v>
      </c>
      <c r="C40" s="61">
        <f>$A$4*BRE!C40</f>
        <v>9.5612745000000015</v>
      </c>
      <c r="D40" s="23"/>
      <c r="E40" s="60">
        <f>$A$4*BRE!E40</f>
        <v>0</v>
      </c>
      <c r="F40" s="60">
        <f>$A$4*BRE!F40</f>
        <v>0</v>
      </c>
    </row>
    <row r="41" spans="1:6" ht="20.25" customHeight="1" x14ac:dyDescent="0.35">
      <c r="A41" s="36" t="s">
        <v>41</v>
      </c>
      <c r="B41" s="60">
        <f>$A$4*BRE!B41</f>
        <v>0</v>
      </c>
      <c r="C41" s="61">
        <f>$A$4*BRE!C41</f>
        <v>26.032275000000002</v>
      </c>
      <c r="D41" s="23"/>
      <c r="E41" s="60">
        <f>$A$4*BRE!E41</f>
        <v>0</v>
      </c>
      <c r="F41" s="60">
        <f>$A$4*BRE!F41</f>
        <v>0</v>
      </c>
    </row>
    <row r="42" spans="1:6" ht="20.25" customHeight="1" x14ac:dyDescent="0.35">
      <c r="A42" s="36" t="s">
        <v>44</v>
      </c>
      <c r="B42" s="60">
        <f>$A$4*BRE!B42</f>
        <v>1.8841261320253664</v>
      </c>
      <c r="C42" s="61">
        <f>$A$4*BRE!C42</f>
        <v>0</v>
      </c>
      <c r="D42" s="23"/>
      <c r="E42" s="60">
        <f>$A$4*BRE!E42</f>
        <v>0</v>
      </c>
      <c r="F42" s="60">
        <f>$A$4*BRE!F42</f>
        <v>0</v>
      </c>
    </row>
    <row r="43" spans="1:6" ht="20.25" customHeight="1" x14ac:dyDescent="0.35">
      <c r="A43" s="36" t="s">
        <v>36</v>
      </c>
      <c r="B43" s="60">
        <f>$A$4*BRE!B43</f>
        <v>31.683</v>
      </c>
      <c r="C43" s="61">
        <f>$A$4*BRE!C43</f>
        <v>0</v>
      </c>
      <c r="D43" s="23"/>
      <c r="E43" s="60">
        <f>$A$4*BRE!E43</f>
        <v>0</v>
      </c>
      <c r="F43" s="60">
        <f>$A$4*BRE!F43</f>
        <v>0</v>
      </c>
    </row>
    <row r="44" spans="1:6" ht="20.25" customHeight="1" x14ac:dyDescent="0.35">
      <c r="A44" s="36" t="s">
        <v>35</v>
      </c>
      <c r="B44" s="60">
        <f>$A$4*BRE!B44</f>
        <v>62.11486293759436</v>
      </c>
      <c r="C44" s="61">
        <f>$A$4*BRE!C44</f>
        <v>0</v>
      </c>
      <c r="D44" s="23"/>
      <c r="E44" s="60">
        <f>$A$4*BRE!E44</f>
        <v>0</v>
      </c>
      <c r="F44" s="60">
        <f>$A$4*BRE!F44</f>
        <v>0</v>
      </c>
    </row>
    <row r="45" spans="1:6" ht="20.25" customHeight="1" x14ac:dyDescent="0.35">
      <c r="A45" s="36" t="s">
        <v>42</v>
      </c>
      <c r="B45" s="60">
        <f>$A$4*BRE!B45</f>
        <v>0</v>
      </c>
      <c r="C45" s="61">
        <f>$A$4*BRE!C45</f>
        <v>0</v>
      </c>
      <c r="D45" s="23"/>
      <c r="E45" s="60">
        <f>$A$4*BRE!E45</f>
        <v>0</v>
      </c>
      <c r="F45" s="60">
        <f>$A$4*BRE!F45</f>
        <v>0</v>
      </c>
    </row>
    <row r="46" spans="1:6" ht="20.25" customHeight="1" thickBot="1" x14ac:dyDescent="0.4">
      <c r="A46" s="36"/>
      <c r="B46" s="62"/>
      <c r="C46" s="63"/>
      <c r="D46" s="27"/>
      <c r="E46" s="62"/>
      <c r="F46" s="62"/>
    </row>
    <row r="47" spans="1:6" s="48" customFormat="1" ht="20.25" customHeight="1" thickBot="1" x14ac:dyDescent="0.3">
      <c r="A47" s="86" t="s">
        <v>24</v>
      </c>
      <c r="B47" s="87">
        <f>SUM(B37:B46)</f>
        <v>472.49447299743451</v>
      </c>
      <c r="C47" s="75">
        <f>SUM(C37:C46)</f>
        <v>226.59032326709007</v>
      </c>
      <c r="D47" s="46"/>
      <c r="E47" s="71">
        <f>SUM(E37:E46)</f>
        <v>0</v>
      </c>
      <c r="F47" s="72">
        <f>SUM(F37:F46)</f>
        <v>0</v>
      </c>
    </row>
    <row r="48" spans="1:6" ht="16" thickBot="1" x14ac:dyDescent="0.4">
      <c r="A48" s="89" t="s">
        <v>25</v>
      </c>
      <c r="B48" s="87">
        <f>B34+B47</f>
        <v>4567.8989730604699</v>
      </c>
      <c r="C48" s="75">
        <f>C34+C47</f>
        <v>3803.0623610656503</v>
      </c>
      <c r="D48" s="46"/>
      <c r="E48" s="71">
        <f>E34+E47</f>
        <v>4146.936253107383</v>
      </c>
      <c r="F48" s="72">
        <f>F34+F47</f>
        <v>4209.0005796942805</v>
      </c>
    </row>
    <row r="50" spans="4:4" x14ac:dyDescent="0.35">
      <c r="D50" s="76"/>
    </row>
    <row r="52" spans="4:4" x14ac:dyDescent="0.35">
      <c r="D52" s="76"/>
    </row>
    <row r="54" spans="4:4" x14ac:dyDescent="0.35">
      <c r="D54" s="76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3"/>
  <sheetViews>
    <sheetView showGridLines="0" tabSelected="1" topLeftCell="A37" zoomScale="80" zoomScaleNormal="80" workbookViewId="0">
      <selection activeCell="K52" sqref="K52"/>
    </sheetView>
  </sheetViews>
  <sheetFormatPr defaultColWidth="9.5" defaultRowHeight="15.5" x14ac:dyDescent="0.35"/>
  <cols>
    <col min="1" max="1" width="74.33203125" style="6" customWidth="1"/>
    <col min="2" max="2" width="13.33203125" style="6" customWidth="1"/>
    <col min="3" max="3" width="13.83203125" style="6" customWidth="1"/>
    <col min="4" max="4" width="12.75" style="55" customWidth="1"/>
    <col min="5" max="6" width="10.5" style="6" customWidth="1"/>
    <col min="7" max="7" width="3.33203125" style="6" customWidth="1"/>
    <col min="8" max="16384" width="9.5" style="6"/>
  </cols>
  <sheetData>
    <row r="1" spans="1:6" x14ac:dyDescent="0.35">
      <c r="A1" s="1"/>
      <c r="B1" s="2"/>
      <c r="C1" s="3"/>
      <c r="D1" s="4"/>
      <c r="E1" s="5"/>
      <c r="F1" s="56"/>
    </row>
    <row r="2" spans="1:6" x14ac:dyDescent="0.35">
      <c r="A2" s="7" t="s">
        <v>46</v>
      </c>
      <c r="B2" s="8"/>
      <c r="C2" s="9"/>
      <c r="D2" s="10"/>
      <c r="E2" s="57"/>
      <c r="F2" s="58"/>
    </row>
    <row r="3" spans="1:6" x14ac:dyDescent="0.35">
      <c r="A3" s="7" t="s">
        <v>28</v>
      </c>
      <c r="B3" s="8" t="s">
        <v>1</v>
      </c>
      <c r="C3" s="9" t="s">
        <v>1</v>
      </c>
      <c r="D3" s="10" t="s">
        <v>1</v>
      </c>
      <c r="E3" s="93" t="s">
        <v>2</v>
      </c>
      <c r="F3" s="95" t="s">
        <v>2</v>
      </c>
    </row>
    <row r="4" spans="1:6" x14ac:dyDescent="0.35">
      <c r="A4" s="59">
        <v>1.4803999999999999E-2</v>
      </c>
      <c r="B4" s="8"/>
      <c r="C4" s="9"/>
      <c r="D4" s="10" t="s">
        <v>29</v>
      </c>
      <c r="E4" s="93"/>
      <c r="F4" s="95"/>
    </row>
    <row r="5" spans="1:6" ht="16" thickBot="1" x14ac:dyDescent="0.4">
      <c r="A5" s="12"/>
      <c r="B5" s="91" t="s">
        <v>39</v>
      </c>
      <c r="C5" s="92" t="s">
        <v>43</v>
      </c>
      <c r="D5" s="13" t="s">
        <v>30</v>
      </c>
      <c r="E5" s="94" t="s">
        <v>43</v>
      </c>
      <c r="F5" s="96" t="s">
        <v>47</v>
      </c>
    </row>
    <row r="6" spans="1:6" x14ac:dyDescent="0.35">
      <c r="A6" s="97"/>
      <c r="B6" s="14" t="s">
        <v>4</v>
      </c>
      <c r="C6" s="15" t="s">
        <v>4</v>
      </c>
      <c r="D6" s="16"/>
      <c r="E6" s="90" t="s">
        <v>4</v>
      </c>
      <c r="F6" s="17" t="s">
        <v>4</v>
      </c>
    </row>
    <row r="7" spans="1:6" ht="20.25" customHeight="1" x14ac:dyDescent="0.35">
      <c r="A7" s="18" t="s">
        <v>5</v>
      </c>
      <c r="B7" s="18"/>
      <c r="C7" s="19"/>
      <c r="D7" s="20"/>
      <c r="E7" s="58"/>
      <c r="F7" s="11"/>
    </row>
    <row r="8" spans="1:6" ht="30" customHeight="1" x14ac:dyDescent="0.35">
      <c r="A8" s="98" t="s">
        <v>6</v>
      </c>
      <c r="B8" s="60">
        <f>$A$4*BRE!B8</f>
        <v>388.58829808790523</v>
      </c>
      <c r="C8" s="61">
        <f>$A$4*BRE!C8</f>
        <v>452.12319587258497</v>
      </c>
      <c r="D8" s="23">
        <f>(C8-B8)/B8</f>
        <v>0.1635018298217181</v>
      </c>
      <c r="E8" s="60">
        <f>$A$4*BRE!E8</f>
        <v>347.40102983102184</v>
      </c>
      <c r="F8" s="65">
        <f>$A$4*BRE!F8</f>
        <v>693.84515306124956</v>
      </c>
    </row>
    <row r="9" spans="1:6" ht="12.75" customHeight="1" thickBot="1" x14ac:dyDescent="0.4">
      <c r="A9" s="99"/>
      <c r="B9" s="62"/>
      <c r="C9" s="63"/>
      <c r="D9" s="27"/>
      <c r="E9" s="62"/>
      <c r="F9" s="66"/>
    </row>
    <row r="10" spans="1:6" ht="8.25" customHeight="1" x14ac:dyDescent="0.35">
      <c r="A10" s="29"/>
      <c r="B10" s="77"/>
      <c r="C10" s="79"/>
      <c r="D10" s="41"/>
      <c r="E10" s="78"/>
      <c r="F10" s="73"/>
    </row>
    <row r="11" spans="1:6" ht="20.25" customHeight="1" x14ac:dyDescent="0.35">
      <c r="A11" s="32" t="s">
        <v>7</v>
      </c>
      <c r="B11" s="64"/>
      <c r="C11" s="80"/>
      <c r="D11" s="23"/>
      <c r="E11" s="65"/>
      <c r="F11" s="60"/>
    </row>
    <row r="12" spans="1:6" ht="20.25" customHeight="1" x14ac:dyDescent="0.35">
      <c r="A12" s="34" t="s">
        <v>8</v>
      </c>
      <c r="B12" s="64">
        <f>$A$4*BRE!B12</f>
        <v>168.20756180313455</v>
      </c>
      <c r="C12" s="80">
        <f>$A$4*BRE!C12</f>
        <v>147.35517703662367</v>
      </c>
      <c r="D12" s="23"/>
      <c r="E12" s="65">
        <f>$A$4*BRE!E12</f>
        <v>180.860468</v>
      </c>
      <c r="F12" s="65">
        <f>$A$4*BRE!F12</f>
        <v>200.12047200000001</v>
      </c>
    </row>
    <row r="13" spans="1:6" ht="20.25" customHeight="1" x14ac:dyDescent="0.35">
      <c r="A13" s="34" t="s">
        <v>9</v>
      </c>
      <c r="B13" s="64">
        <f>$A$4*BRE!B13</f>
        <v>0</v>
      </c>
      <c r="C13" s="80">
        <f>$A$4*BRE!C13</f>
        <v>0</v>
      </c>
      <c r="D13" s="23"/>
      <c r="E13" s="65">
        <f>$A$4*BRE!E13</f>
        <v>0</v>
      </c>
      <c r="F13" s="65">
        <f>$A$4*BRE!F13</f>
        <v>0</v>
      </c>
    </row>
    <row r="14" spans="1:6" ht="20.25" customHeight="1" x14ac:dyDescent="0.35">
      <c r="A14" s="34" t="s">
        <v>10</v>
      </c>
      <c r="B14" s="64">
        <f>$A$4*BRE!B14</f>
        <v>141.86069122234204</v>
      </c>
      <c r="C14" s="80">
        <f>$A$4*BRE!C14</f>
        <v>169.80039960000002</v>
      </c>
      <c r="D14" s="23"/>
      <c r="E14" s="65">
        <f>$A$4*BRE!E14</f>
        <v>146.46367008000001</v>
      </c>
      <c r="F14" s="65">
        <f>$A$4*BRE!F14</f>
        <v>192.452</v>
      </c>
    </row>
    <row r="15" spans="1:6" ht="20.25" customHeight="1" x14ac:dyDescent="0.35">
      <c r="A15" s="34" t="s">
        <v>11</v>
      </c>
      <c r="B15" s="64">
        <f>$A$4*BRE!B15</f>
        <v>888.91704156424862</v>
      </c>
      <c r="C15" s="80">
        <f>$A$4*BRE!C15</f>
        <v>915.65370797056642</v>
      </c>
      <c r="D15" s="23"/>
      <c r="E15" s="65">
        <f>$A$4*BRE!E15</f>
        <v>972.81971719296541</v>
      </c>
      <c r="F15" s="65">
        <f>$A$4*BRE!F15</f>
        <v>1061.99125765249</v>
      </c>
    </row>
    <row r="16" spans="1:6" ht="20.25" customHeight="1" x14ac:dyDescent="0.35">
      <c r="A16" s="34" t="s">
        <v>12</v>
      </c>
      <c r="B16" s="64">
        <f>$A$4*BRE!B16</f>
        <v>496.64300872922331</v>
      </c>
      <c r="C16" s="80">
        <f>$A$4*BRE!C16</f>
        <v>610.34174967897445</v>
      </c>
      <c r="D16" s="23"/>
      <c r="E16" s="65">
        <f>$A$4*BRE!E16</f>
        <v>471.50739999999996</v>
      </c>
      <c r="F16" s="65">
        <f>$A$4*BRE!F16</f>
        <v>491.30034799999999</v>
      </c>
    </row>
    <row r="17" spans="1:6" ht="20.25" customHeight="1" x14ac:dyDescent="0.35">
      <c r="A17" s="34" t="s">
        <v>31</v>
      </c>
      <c r="B17" s="64">
        <f>$A$4*BRE!B17</f>
        <v>73.292149809463126</v>
      </c>
      <c r="C17" s="80">
        <f>$A$4*BRE!C17</f>
        <v>89.038629439968759</v>
      </c>
      <c r="D17" s="23"/>
      <c r="E17" s="65">
        <f>$A$4*BRE!E17</f>
        <v>64.930343999999991</v>
      </c>
      <c r="F17" s="65">
        <f>$A$4*BRE!F17</f>
        <v>82.369456</v>
      </c>
    </row>
    <row r="18" spans="1:6" ht="11.25" customHeight="1" x14ac:dyDescent="0.35">
      <c r="A18" s="34"/>
      <c r="B18" s="64"/>
      <c r="C18" s="80"/>
      <c r="D18" s="23"/>
      <c r="E18" s="65"/>
      <c r="F18" s="65"/>
    </row>
    <row r="19" spans="1:6" ht="20.25" customHeight="1" thickBot="1" x14ac:dyDescent="0.4">
      <c r="A19" s="35" t="s">
        <v>13</v>
      </c>
      <c r="B19" s="62">
        <f>$A$4*BRE!B19</f>
        <v>1768.9204531284117</v>
      </c>
      <c r="C19" s="81">
        <f>SUM(C12:C17)</f>
        <v>1932.1896637261329</v>
      </c>
      <c r="D19" s="27">
        <f>(C19-B19)/B19</f>
        <v>9.2298786137597427E-2</v>
      </c>
      <c r="E19" s="66">
        <f>$A$4*BRE!E19</f>
        <v>1836.5815992729654</v>
      </c>
      <c r="F19" s="66">
        <f>$A$4*BRE!F19</f>
        <v>2028.23353365249</v>
      </c>
    </row>
    <row r="20" spans="1:6" ht="11.25" customHeight="1" x14ac:dyDescent="0.35">
      <c r="A20" s="36"/>
      <c r="B20" s="60"/>
      <c r="C20" s="61"/>
      <c r="D20" s="41"/>
      <c r="E20" s="65"/>
      <c r="F20" s="65"/>
    </row>
    <row r="21" spans="1:6" ht="20.25" customHeight="1" x14ac:dyDescent="0.35">
      <c r="A21" s="37" t="s">
        <v>14</v>
      </c>
      <c r="B21" s="60"/>
      <c r="C21" s="61"/>
      <c r="D21" s="23"/>
      <c r="E21" s="65"/>
      <c r="F21" s="65"/>
    </row>
    <row r="22" spans="1:6" ht="20.25" customHeight="1" x14ac:dyDescent="0.35">
      <c r="A22" s="36" t="s">
        <v>15</v>
      </c>
      <c r="B22" s="60">
        <f>$A$4*BRE!B22</f>
        <v>162.92452293352994</v>
      </c>
      <c r="C22" s="61">
        <f>$A$4*BRE!C22</f>
        <v>175.57011431806248</v>
      </c>
      <c r="D22" s="23"/>
      <c r="E22" s="65">
        <f>$A$4*BRE!E22</f>
        <v>147.92156800000001</v>
      </c>
      <c r="F22" s="65">
        <f>$A$4*BRE!F22</f>
        <v>145.95263599999998</v>
      </c>
    </row>
    <row r="23" spans="1:6" ht="19.5" customHeight="1" x14ac:dyDescent="0.35">
      <c r="A23" s="36" t="s">
        <v>38</v>
      </c>
      <c r="B23" s="60">
        <f>$A$4*BRE!B23</f>
        <v>1952.3542919668869</v>
      </c>
      <c r="C23" s="61">
        <f>$A$4*BRE!C23</f>
        <v>1103.8456452583223</v>
      </c>
      <c r="D23" s="23"/>
      <c r="E23" s="65">
        <f>$A$4*BRE!E23</f>
        <v>1711.3753777925863</v>
      </c>
      <c r="F23" s="65">
        <f>$A$4*BRE!F23</f>
        <v>859.55338577041607</v>
      </c>
    </row>
    <row r="24" spans="1:6" ht="20.25" customHeight="1" x14ac:dyDescent="0.35">
      <c r="A24" s="36" t="s">
        <v>16</v>
      </c>
      <c r="B24" s="60">
        <f>$A$4*BRE!B24</f>
        <v>177.16399797543122</v>
      </c>
      <c r="C24" s="61">
        <f>$A$4*BRE!C24</f>
        <v>179.22492855123886</v>
      </c>
      <c r="D24" s="23"/>
      <c r="E24" s="65">
        <f>$A$4*BRE!E24</f>
        <v>201.55645999999999</v>
      </c>
      <c r="F24" s="65">
        <f>$A$4*BRE!F24</f>
        <v>205.49432400000001</v>
      </c>
    </row>
    <row r="25" spans="1:6" ht="20.25" customHeight="1" x14ac:dyDescent="0.35">
      <c r="A25" s="36" t="s">
        <v>17</v>
      </c>
      <c r="B25" s="60">
        <f>$A$4*BRE!B25</f>
        <v>182.55504680251906</v>
      </c>
      <c r="C25" s="61">
        <f>$A$4*BRE!C25</f>
        <v>315.93704932000003</v>
      </c>
      <c r="D25" s="23"/>
      <c r="E25" s="65">
        <f>$A$4*BRE!E25</f>
        <v>195.22589178523944</v>
      </c>
      <c r="F25" s="65">
        <f>$A$4*BRE!F25</f>
        <v>236.63464310839998</v>
      </c>
    </row>
    <row r="26" spans="1:6" ht="18.75" customHeight="1" x14ac:dyDescent="0.35">
      <c r="A26" s="67" t="s">
        <v>18</v>
      </c>
      <c r="B26" s="60">
        <f>$A$4*BRE!B26</f>
        <v>496.40181933098557</v>
      </c>
      <c r="C26" s="61">
        <f>$A$4*BRE!C26</f>
        <v>432.89901022550987</v>
      </c>
      <c r="D26" s="23"/>
      <c r="E26" s="65">
        <f>$A$4*BRE!E26</f>
        <v>583.66150942699846</v>
      </c>
      <c r="F26" s="65">
        <f>$A$4*BRE!F26</f>
        <v>657.29759999999999</v>
      </c>
    </row>
    <row r="27" spans="1:6" ht="20.25" customHeight="1" x14ac:dyDescent="0.35">
      <c r="A27" s="36" t="s">
        <v>19</v>
      </c>
      <c r="B27" s="60">
        <f>$A$4*BRE!B27</f>
        <v>1633.9817293599999</v>
      </c>
      <c r="C27" s="61">
        <f>$A$4*BRE!C27</f>
        <v>1309.3088396400001</v>
      </c>
      <c r="D27" s="23"/>
      <c r="E27" s="65">
        <f>$A$4*BRE!E27</f>
        <v>1818.5427655862954</v>
      </c>
      <c r="F27" s="65">
        <f>$A$4*BRE!F27</f>
        <v>2122.5234999999998</v>
      </c>
    </row>
    <row r="28" spans="1:6" ht="10.5" customHeight="1" x14ac:dyDescent="0.35">
      <c r="A28" s="36"/>
      <c r="B28" s="60"/>
      <c r="C28" s="61"/>
      <c r="D28" s="23"/>
      <c r="E28" s="65"/>
      <c r="F28" s="65"/>
    </row>
    <row r="29" spans="1:6" ht="20.25" customHeight="1" thickBot="1" x14ac:dyDescent="0.4">
      <c r="A29" s="39" t="s">
        <v>13</v>
      </c>
      <c r="B29" s="62">
        <f>$A$4*BRE!B29</f>
        <v>4605.3814083693533</v>
      </c>
      <c r="C29" s="63">
        <f>SUM(C22:C27)</f>
        <v>3516.7855873131339</v>
      </c>
      <c r="D29" s="27">
        <f>(C29-B29)/B29</f>
        <v>-0.23637473740566106</v>
      </c>
      <c r="E29" s="66">
        <f>$A$4*BRE!E29</f>
        <v>4658.2835725911191</v>
      </c>
      <c r="F29" s="66">
        <f>$A$4*BRE!F29</f>
        <v>4227.4560888788164</v>
      </c>
    </row>
    <row r="30" spans="1:6" ht="12" customHeight="1" x14ac:dyDescent="0.35">
      <c r="A30" s="29"/>
      <c r="B30" s="65"/>
      <c r="C30" s="68"/>
      <c r="D30" s="41"/>
      <c r="E30" s="65"/>
      <c r="F30" s="65"/>
    </row>
    <row r="31" spans="1:6" ht="20.25" customHeight="1" x14ac:dyDescent="0.35">
      <c r="A31" s="32" t="s">
        <v>20</v>
      </c>
      <c r="B31" s="65"/>
      <c r="C31" s="69"/>
      <c r="D31" s="23"/>
      <c r="E31" s="65"/>
      <c r="F31" s="65"/>
    </row>
    <row r="32" spans="1:6" ht="20.25" customHeight="1" x14ac:dyDescent="0.35">
      <c r="A32" s="34" t="s">
        <v>21</v>
      </c>
      <c r="B32" s="65">
        <f>$A$4*BRE!B32</f>
        <v>87.772915999999995</v>
      </c>
      <c r="C32" s="69">
        <f>$A$4*BRE!C32</f>
        <v>81.510824</v>
      </c>
      <c r="D32" s="23">
        <f>(C32-B32)/B32</f>
        <v>-7.1344240175408954E-2</v>
      </c>
      <c r="E32" s="65">
        <f>$A$4*BRE!E32</f>
        <v>94.597560000000001</v>
      </c>
      <c r="F32" s="65">
        <f>$A$4*BRE!F32</f>
        <v>91.148228000000003</v>
      </c>
    </row>
    <row r="33" spans="1:6" ht="10.5" customHeight="1" thickBot="1" x14ac:dyDescent="0.4">
      <c r="A33" s="43"/>
      <c r="B33" s="66"/>
      <c r="C33" s="70"/>
      <c r="D33" s="27"/>
      <c r="E33" s="66"/>
      <c r="F33" s="66"/>
    </row>
    <row r="34" spans="1:6" s="48" customFormat="1" ht="19.5" customHeight="1" thickBot="1" x14ac:dyDescent="0.3">
      <c r="A34" s="86" t="s">
        <v>22</v>
      </c>
      <c r="B34" s="72">
        <f>$A$4*BRE!B34</f>
        <v>6850.6630755856695</v>
      </c>
      <c r="C34" s="75">
        <f>C32+C29+C19+C8</f>
        <v>5982.609270911852</v>
      </c>
      <c r="D34" s="85">
        <f>(C34-B34)/B34</f>
        <v>-0.1267109176288905</v>
      </c>
      <c r="E34" s="71">
        <f>$A$4*BRE!E34</f>
        <v>6936.8637616951064</v>
      </c>
      <c r="F34" s="72">
        <f>$A$4*BRE!F34</f>
        <v>7040.6830035925559</v>
      </c>
    </row>
    <row r="35" spans="1:6" s="48" customFormat="1" ht="23.25" customHeight="1" x14ac:dyDescent="0.25">
      <c r="A35" s="49" t="s">
        <v>23</v>
      </c>
      <c r="B35" s="73"/>
      <c r="C35" s="74"/>
      <c r="D35" s="41"/>
      <c r="E35" s="73"/>
      <c r="F35" s="73"/>
    </row>
    <row r="36" spans="1:6" ht="20.25" customHeight="1" x14ac:dyDescent="0.35">
      <c r="A36" s="36"/>
      <c r="B36" s="60"/>
      <c r="C36" s="61"/>
      <c r="D36" s="23"/>
      <c r="E36" s="60"/>
      <c r="F36" s="60"/>
    </row>
    <row r="37" spans="1:6" ht="20.25" customHeight="1" x14ac:dyDescent="0.35">
      <c r="A37" s="36" t="s">
        <v>34</v>
      </c>
      <c r="B37" s="60">
        <f>$A$4*BRE!B37</f>
        <v>0</v>
      </c>
      <c r="C37" s="61">
        <f>$A$4*BRE!C37</f>
        <v>0</v>
      </c>
      <c r="D37" s="23"/>
      <c r="E37" s="60">
        <f>$A$4*BRE!E37</f>
        <v>0</v>
      </c>
      <c r="F37" s="60">
        <f>$A$4*BRE!F37</f>
        <v>0</v>
      </c>
    </row>
    <row r="38" spans="1:6" ht="20.25" customHeight="1" x14ac:dyDescent="0.35">
      <c r="A38" s="36" t="s">
        <v>33</v>
      </c>
      <c r="B38" s="60">
        <f>$A$4*BRE!B38</f>
        <v>28.049467783922299</v>
      </c>
      <c r="C38" s="61">
        <f>$A$4*BRE!C38</f>
        <v>26.89531504</v>
      </c>
      <c r="D38" s="23"/>
      <c r="E38" s="60">
        <f>$A$4*BRE!E38</f>
        <v>0</v>
      </c>
      <c r="F38" s="60">
        <f>$A$4*BRE!F38</f>
        <v>0</v>
      </c>
    </row>
    <row r="39" spans="1:6" ht="20.25" customHeight="1" x14ac:dyDescent="0.35">
      <c r="A39" s="36" t="s">
        <v>32</v>
      </c>
      <c r="B39" s="60">
        <f>$A$4*BRE!B39</f>
        <v>68.589033758774747</v>
      </c>
      <c r="C39" s="61">
        <f>$A$4*BRE!C39</f>
        <v>292.59804528180803</v>
      </c>
      <c r="D39" s="23"/>
      <c r="E39" s="60">
        <f>$A$4*BRE!E39</f>
        <v>0</v>
      </c>
      <c r="F39" s="60">
        <f>$A$4*BRE!F39</f>
        <v>0</v>
      </c>
    </row>
    <row r="40" spans="1:6" ht="20.25" customHeight="1" x14ac:dyDescent="0.35">
      <c r="A40" s="36" t="s">
        <v>40</v>
      </c>
      <c r="B40" s="60">
        <f>$A$4*BRE!B40</f>
        <v>533.68149982084765</v>
      </c>
      <c r="C40" s="61">
        <f>$A$4*BRE!C40</f>
        <v>15.993797480000001</v>
      </c>
      <c r="D40" s="23"/>
      <c r="E40" s="60">
        <f>$A$4*BRE!E40</f>
        <v>0</v>
      </c>
      <c r="F40" s="60">
        <f>$A$4*BRE!F40</f>
        <v>0</v>
      </c>
    </row>
    <row r="41" spans="1:6" ht="20.25" customHeight="1" x14ac:dyDescent="0.35">
      <c r="A41" s="36" t="s">
        <v>41</v>
      </c>
      <c r="B41" s="60">
        <f>$A$4*BRE!B41</f>
        <v>0</v>
      </c>
      <c r="C41" s="61">
        <f>$A$4*BRE!C41</f>
        <v>43.545966</v>
      </c>
      <c r="D41" s="23"/>
      <c r="E41" s="60">
        <f>$A$4*BRE!E41</f>
        <v>0</v>
      </c>
      <c r="F41" s="60">
        <f>$A$4*BRE!F41</f>
        <v>0</v>
      </c>
    </row>
    <row r="42" spans="1:6" ht="20.25" customHeight="1" x14ac:dyDescent="0.35">
      <c r="A42" s="36" t="s">
        <v>44</v>
      </c>
      <c r="B42" s="60">
        <f>$A$4*BRE!B42</f>
        <v>3.1517065828817539</v>
      </c>
      <c r="C42" s="61">
        <f>$A$4*BRE!C42</f>
        <v>0</v>
      </c>
      <c r="D42" s="23"/>
      <c r="E42" s="60">
        <f>$A$4*BRE!E42</f>
        <v>0</v>
      </c>
      <c r="F42" s="60">
        <f>$A$4*BRE!F42</f>
        <v>0</v>
      </c>
    </row>
    <row r="43" spans="1:6" ht="20.25" customHeight="1" x14ac:dyDescent="0.35">
      <c r="A43" s="36" t="s">
        <v>37</v>
      </c>
      <c r="B43" s="60">
        <v>568.6</v>
      </c>
      <c r="C43" s="61">
        <f>$A$4*BRE!C43</f>
        <v>0</v>
      </c>
      <c r="D43" s="23"/>
      <c r="E43" s="60">
        <f>$A$4*BRE!E43</f>
        <v>0</v>
      </c>
      <c r="F43" s="60">
        <f>$A$4*BRE!F43</f>
        <v>0</v>
      </c>
    </row>
    <row r="44" spans="1:6" ht="20.25" customHeight="1" x14ac:dyDescent="0.35">
      <c r="A44" s="36" t="s">
        <v>35</v>
      </c>
      <c r="B44" s="60">
        <f>$A$4*BRE!B44</f>
        <v>103.9037775060053</v>
      </c>
      <c r="C44" s="61">
        <f>$A$4*BRE!C44</f>
        <v>0</v>
      </c>
      <c r="D44" s="23"/>
      <c r="E44" s="60">
        <f>$A$4*BRE!E44</f>
        <v>0</v>
      </c>
      <c r="F44" s="60">
        <f>$A$4*BRE!F44</f>
        <v>0</v>
      </c>
    </row>
    <row r="45" spans="1:6" ht="20.25" customHeight="1" x14ac:dyDescent="0.35">
      <c r="A45" s="36" t="s">
        <v>42</v>
      </c>
      <c r="B45" s="60">
        <f>$A$4*BRE!B45</f>
        <v>0</v>
      </c>
      <c r="C45" s="61">
        <f>$A$4*BRE!C45</f>
        <v>0</v>
      </c>
      <c r="D45" s="23"/>
      <c r="E45" s="60">
        <f>$A$4*BRE!E45</f>
        <v>0</v>
      </c>
      <c r="F45" s="60">
        <f>$A$4*BRE!F45</f>
        <v>0</v>
      </c>
    </row>
    <row r="46" spans="1:6" ht="20.25" customHeight="1" thickBot="1" x14ac:dyDescent="0.4">
      <c r="A46" s="36"/>
      <c r="B46" s="62"/>
      <c r="C46" s="63"/>
      <c r="D46" s="27"/>
      <c r="E46" s="62"/>
      <c r="F46" s="62"/>
    </row>
    <row r="47" spans="1:6" s="48" customFormat="1" ht="20.25" customHeight="1" thickBot="1" x14ac:dyDescent="0.3">
      <c r="A47" s="86" t="s">
        <v>24</v>
      </c>
      <c r="B47" s="87">
        <f>SUM(B37:B46)</f>
        <v>1305.9754854524317</v>
      </c>
      <c r="C47" s="75">
        <f>SUM(C37:C46)</f>
        <v>379.03312380180807</v>
      </c>
      <c r="D47" s="46"/>
      <c r="E47" s="71">
        <f>SUM(E37:E46)</f>
        <v>0</v>
      </c>
      <c r="F47" s="72">
        <f>SUM(F37:F46)</f>
        <v>0</v>
      </c>
    </row>
    <row r="48" spans="1:6" ht="16" thickBot="1" x14ac:dyDescent="0.4">
      <c r="A48" s="89" t="s">
        <v>25</v>
      </c>
      <c r="B48" s="87">
        <f>B34+B47</f>
        <v>8156.6385610381012</v>
      </c>
      <c r="C48" s="75">
        <f>C34+C47</f>
        <v>6361.64239471366</v>
      </c>
      <c r="D48" s="46"/>
      <c r="E48" s="71">
        <f>E34+E47</f>
        <v>6936.8637616951064</v>
      </c>
      <c r="F48" s="72">
        <f>F34+F47</f>
        <v>7040.6830035925559</v>
      </c>
    </row>
    <row r="50" spans="4:4" x14ac:dyDescent="0.35">
      <c r="D50" s="76"/>
    </row>
    <row r="52" spans="4:4" x14ac:dyDescent="0.35">
      <c r="D52" s="76"/>
    </row>
    <row r="53" spans="4:4" x14ac:dyDescent="0.35">
      <c r="D53" s="76"/>
    </row>
  </sheetData>
  <phoneticPr fontId="1" type="noConversion"/>
  <printOptions horizontalCentered="1" gridLinesSet="0"/>
  <pageMargins left="0.35433070866141736" right="0.35433070866141736" top="0.98425196850393704" bottom="0.59055118110236227" header="0.39370078740157483" footer="0"/>
  <pageSetup paperSize="9" scale="7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1552AC99AD746ACA931F6FADE85AC" ma:contentTypeVersion="20" ma:contentTypeDescription="Create a new document." ma:contentTypeScope="" ma:versionID="fa93c8f316099692bc73c3f3dcf1cf66">
  <xsd:schema xmlns:xsd="http://www.w3.org/2001/XMLSchema" xmlns:xs="http://www.w3.org/2001/XMLSchema" xmlns:p="http://schemas.microsoft.com/office/2006/metadata/properties" xmlns:ns2="9531799f-03d3-4eea-9293-7da2f8eec02e" xmlns:ns3="7142fb8c-34c4-4812-9772-edce9c0f7708" targetNamespace="http://schemas.microsoft.com/office/2006/metadata/properties" ma:root="true" ma:fieldsID="4bf86676dbd1e94e414369f5a6f83184" ns2:_="" ns3:_="">
    <xsd:import namespace="9531799f-03d3-4eea-9293-7da2f8eec02e"/>
    <xsd:import namespace="7142fb8c-34c4-4812-9772-edce9c0f7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odified0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1799f-03d3-4eea-9293-7da2f8eec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dified0" ma:index="20" nillable="true" ma:displayName="Modified " ma:format="DateOnly" ma:internalName="Modified0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fb8c-34c4-4812-9772-edce9c0f77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71862d-a4a8-4b22-824a-e843a9960b35}" ma:internalName="TaxCatchAll" ma:showField="CatchAllData" ma:web="7142fb8c-34c4-4812-9772-edce9c0f7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42fb8c-34c4-4812-9772-edce9c0f7708" xsi:nil="true"/>
    <lcf76f155ced4ddcb4097134ff3c332f xmlns="9531799f-03d3-4eea-9293-7da2f8eec02e">
      <Terms xmlns="http://schemas.microsoft.com/office/infopath/2007/PartnerControls"/>
    </lcf76f155ced4ddcb4097134ff3c332f>
    <Modified0 xmlns="9531799f-03d3-4eea-9293-7da2f8eec02e" xsi:nil="true"/>
  </documentManagement>
</p:properties>
</file>

<file path=customXml/itemProps1.xml><?xml version="1.0" encoding="utf-8"?>
<ds:datastoreItem xmlns:ds="http://schemas.openxmlformats.org/officeDocument/2006/customXml" ds:itemID="{E9EBC961-58E0-443A-87EF-FF65387E5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1799f-03d3-4eea-9293-7da2f8eec02e"/>
    <ds:schemaRef ds:uri="7142fb8c-34c4-4812-9772-edce9c0f7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8F8166-31BC-4C87-A012-4D04FF5277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DD697-2CFA-4062-AAF7-7C051AC2E931}">
  <ds:schemaRefs>
    <ds:schemaRef ds:uri="http://www.w3.org/XML/1998/namespace"/>
    <ds:schemaRef ds:uri="http://purl.org/dc/terms/"/>
    <ds:schemaRef ds:uri="http://purl.org/dc/elements/1.1/"/>
    <ds:schemaRef ds:uri="9531799f-03d3-4eea-9293-7da2f8eec02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42fb8c-34c4-4812-9772-edce9c0f770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BRE</vt:lpstr>
      <vt:lpstr>F1A</vt:lpstr>
      <vt:lpstr>F2A</vt:lpstr>
      <vt:lpstr>P2A</vt:lpstr>
      <vt:lpstr>BRE!Print_Area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Breton House actual service charge</dc:title>
  <dc:subject>reton House, actual service charge, Barbican Estate</dc:subject>
  <dc:creator>City of London</dc:creator>
  <cp:keywords>Breton House, actual service charge, Barbican Estate</cp:keywords>
  <dc:description>Breton House, actual service charge, Barbican Estate</dc:description>
  <cp:lastModifiedBy>Stanton, Iain</cp:lastModifiedBy>
  <cp:lastPrinted>2026-01-14T10:27:09Z</cp:lastPrinted>
  <dcterms:created xsi:type="dcterms:W3CDTF">2008-07-21T07:29:15Z</dcterms:created>
  <dcterms:modified xsi:type="dcterms:W3CDTF">2026-02-02T09:03:03Z</dcterms:modified>
  <cp:category>reton House, actual service charge, Barbican Estate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2021-06-14T16:01:42Z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f0dc1057-6c30-4ea6-a739-015ab6643dd8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0x010100F191552AC99AD746ACA931F6FADE85AC</vt:lpwstr>
  </property>
  <property fmtid="{D5CDD505-2E9C-101B-9397-08002B2CF9AE}" pid="10" name="MediaServiceImageTags">
    <vt:lpwstr/>
  </property>
</Properties>
</file>