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oflondon.sharepoint.com/sites/BarbicanServiceChargeandRevenues/Shared Documents/General/Service Charge/Actuals/202425/Webpages/"/>
    </mc:Choice>
  </mc:AlternateContent>
  <xr:revisionPtr revIDLastSave="315" documentId="13_ncr:1_{4F9175BB-855C-4962-A8E4-6E82A2325532}" xr6:coauthVersionLast="47" xr6:coauthVersionMax="47" xr10:uidLastSave="{0333738A-4472-4840-AE89-5100E64EB387}"/>
  <bookViews>
    <workbookView xWindow="-110" yWindow="-110" windowWidth="22780" windowHeight="14540" activeTab="3" xr2:uid="{00000000-000D-0000-FFFF-FFFF00000000}"/>
  </bookViews>
  <sheets>
    <sheet name="BRY" sheetId="1" r:id="rId1"/>
    <sheet name="F1D" sheetId="3" r:id="rId2"/>
    <sheet name="F1E" sheetId="4" r:id="rId3"/>
    <sheet name="P1D" sheetId="5" r:id="rId4"/>
  </sheets>
  <externalReferences>
    <externalReference r:id="rId5"/>
    <externalReference r:id="rId6"/>
    <externalReference r:id="rId7"/>
    <externalReference r:id="rId8"/>
  </externalReferences>
  <definedNames>
    <definedName name="__123Graph_A" localSheetId="0" hidden="1">'[1]annex 6 attribution to blocks '!#REF!</definedName>
    <definedName name="__123Graph_A" localSheetId="1" hidden="1">'[1]annex 6 attribution to blocks '!#REF!</definedName>
    <definedName name="__123Graph_A" localSheetId="2" hidden="1">'[1]annex 6 attribution to blocks '!#REF!</definedName>
    <definedName name="__123Graph_A" localSheetId="3" hidden="1">'[1]annex 6 attribution to blocks '!#REF!</definedName>
    <definedName name="__123Graph_AChart1" localSheetId="0" hidden="1">'[1]annex 6 attribution to blocks '!#REF!</definedName>
    <definedName name="__123Graph_AChart1" localSheetId="1" hidden="1">'[1]annex 6 attribution to blocks '!#REF!</definedName>
    <definedName name="__123Graph_AChart1" localSheetId="2" hidden="1">'[1]annex 6 attribution to blocks '!#REF!</definedName>
    <definedName name="__123Graph_AChart1" localSheetId="3" hidden="1">'[1]annex 6 attribution to blocks '!#REF!</definedName>
    <definedName name="__123Graph_AChart10" localSheetId="0" hidden="1">'[1]annex 6 attribution to blocks '!#REF!</definedName>
    <definedName name="__123Graph_AChart10" localSheetId="1" hidden="1">'[1]annex 6 attribution to blocks '!#REF!</definedName>
    <definedName name="__123Graph_AChart10" localSheetId="2" hidden="1">'[1]annex 6 attribution to blocks '!#REF!</definedName>
    <definedName name="__123Graph_AChart10" localSheetId="3" hidden="1">'[1]annex 6 attribution to blocks '!#REF!</definedName>
    <definedName name="__123Graph_AChart11" localSheetId="0" hidden="1">'[1]annex 6 attribution to blocks '!#REF!</definedName>
    <definedName name="__123Graph_AChart11" localSheetId="1" hidden="1">'[1]annex 6 attribution to blocks '!#REF!</definedName>
    <definedName name="__123Graph_AChart11" localSheetId="2" hidden="1">'[1]annex 6 attribution to blocks '!#REF!</definedName>
    <definedName name="__123Graph_AChart11" localSheetId="3" hidden="1">'[1]annex 6 attribution to blocks '!#REF!</definedName>
    <definedName name="__123Graph_AChart12" localSheetId="0" hidden="1">'[1]annex 6 attribution to blocks '!#REF!</definedName>
    <definedName name="__123Graph_AChart12" localSheetId="1" hidden="1">'[1]annex 6 attribution to blocks '!#REF!</definedName>
    <definedName name="__123Graph_AChart12" localSheetId="2" hidden="1">'[1]annex 6 attribution to blocks '!#REF!</definedName>
    <definedName name="__123Graph_AChart12" localSheetId="3" hidden="1">'[1]annex 6 attribution to blocks '!#REF!</definedName>
    <definedName name="__123Graph_AChart13" localSheetId="0" hidden="1">'[1]annex 6 attribution to blocks '!#REF!</definedName>
    <definedName name="__123Graph_AChart13" localSheetId="1" hidden="1">'[1]annex 6 attribution to blocks '!#REF!</definedName>
    <definedName name="__123Graph_AChart13" localSheetId="2" hidden="1">'[1]annex 6 attribution to blocks '!#REF!</definedName>
    <definedName name="__123Graph_AChart13" localSheetId="3" hidden="1">'[1]annex 6 attribution to blocks '!#REF!</definedName>
    <definedName name="__123Graph_AChart14" localSheetId="0" hidden="1">'[1]annex 6 attribution to blocks '!#REF!</definedName>
    <definedName name="__123Graph_AChart14" localSheetId="1" hidden="1">'[1]annex 6 attribution to blocks '!#REF!</definedName>
    <definedName name="__123Graph_AChart14" localSheetId="2" hidden="1">'[1]annex 6 attribution to blocks '!#REF!</definedName>
    <definedName name="__123Graph_AChart14" localSheetId="3" hidden="1">'[1]annex 6 attribution to blocks '!#REF!</definedName>
    <definedName name="__123Graph_AChart15" localSheetId="0" hidden="1">'[1]annex 6 attribution to blocks '!#REF!</definedName>
    <definedName name="__123Graph_AChart15" localSheetId="1" hidden="1">'[1]annex 6 attribution to blocks '!#REF!</definedName>
    <definedName name="__123Graph_AChart15" localSheetId="2" hidden="1">'[1]annex 6 attribution to blocks '!#REF!</definedName>
    <definedName name="__123Graph_AChart15" localSheetId="3" hidden="1">'[1]annex 6 attribution to blocks '!#REF!</definedName>
    <definedName name="__123Graph_AChart16" localSheetId="0" hidden="1">'[1]annex 6 attribution to blocks '!#REF!</definedName>
    <definedName name="__123Graph_AChart16" localSheetId="1" hidden="1">'[1]annex 6 attribution to blocks '!#REF!</definedName>
    <definedName name="__123Graph_AChart16" localSheetId="2" hidden="1">'[1]annex 6 attribution to blocks '!#REF!</definedName>
    <definedName name="__123Graph_AChart16" localSheetId="3" hidden="1">'[1]annex 6 attribution to blocks '!#REF!</definedName>
    <definedName name="__123Graph_AChart17" localSheetId="0" hidden="1">'[1]annex 6 attribution to blocks '!#REF!</definedName>
    <definedName name="__123Graph_AChart17" localSheetId="1" hidden="1">'[1]annex 6 attribution to blocks '!#REF!</definedName>
    <definedName name="__123Graph_AChart17" localSheetId="2" hidden="1">'[1]annex 6 attribution to blocks '!#REF!</definedName>
    <definedName name="__123Graph_AChart17" localSheetId="3" hidden="1">'[1]annex 6 attribution to blocks '!#REF!</definedName>
    <definedName name="__123Graph_AChart18" localSheetId="0" hidden="1">'[1]annex 6 attribution to blocks '!#REF!</definedName>
    <definedName name="__123Graph_AChart18" localSheetId="1" hidden="1">'[1]annex 6 attribution to blocks '!#REF!</definedName>
    <definedName name="__123Graph_AChart18" localSheetId="2" hidden="1">'[1]annex 6 attribution to blocks '!#REF!</definedName>
    <definedName name="__123Graph_AChart18" localSheetId="3" hidden="1">'[1]annex 6 attribution to blocks '!#REF!</definedName>
    <definedName name="__123Graph_AChart19" localSheetId="0" hidden="1">'[1]annex 6 attribution to blocks '!#REF!</definedName>
    <definedName name="__123Graph_AChart19" localSheetId="1" hidden="1">'[1]annex 6 attribution to blocks '!#REF!</definedName>
    <definedName name="__123Graph_AChart19" localSheetId="2" hidden="1">'[1]annex 6 attribution to blocks '!#REF!</definedName>
    <definedName name="__123Graph_AChart19" localSheetId="3" hidden="1">'[1]annex 6 attribution to blocks '!#REF!</definedName>
    <definedName name="__123Graph_AChart2" localSheetId="0" hidden="1">'[1]annex 6 attribution to blocks '!#REF!</definedName>
    <definedName name="__123Graph_AChart2" localSheetId="1" hidden="1">'[1]annex 6 attribution to blocks '!#REF!</definedName>
    <definedName name="__123Graph_AChart2" localSheetId="2" hidden="1">'[1]annex 6 attribution to blocks '!#REF!</definedName>
    <definedName name="__123Graph_AChart2" localSheetId="3" hidden="1">'[1]annex 6 attribution to blocks '!#REF!</definedName>
    <definedName name="__123Graph_AChart20" localSheetId="0" hidden="1">'[1]annex 6 attribution to blocks '!#REF!</definedName>
    <definedName name="__123Graph_AChart20" localSheetId="1" hidden="1">'[1]annex 6 attribution to blocks '!#REF!</definedName>
    <definedName name="__123Graph_AChart20" localSheetId="2" hidden="1">'[1]annex 6 attribution to blocks '!#REF!</definedName>
    <definedName name="__123Graph_AChart20" localSheetId="3" hidden="1">'[1]annex 6 attribution to blocks '!#REF!</definedName>
    <definedName name="__123Graph_AChart21" localSheetId="0" hidden="1">'[1]annex 6 attribution to blocks '!#REF!</definedName>
    <definedName name="__123Graph_AChart21" localSheetId="1" hidden="1">'[1]annex 6 attribution to blocks '!#REF!</definedName>
    <definedName name="__123Graph_AChart21" localSheetId="2" hidden="1">'[1]annex 6 attribution to blocks '!#REF!</definedName>
    <definedName name="__123Graph_AChart21" localSheetId="3" hidden="1">'[1]annex 6 attribution to blocks '!#REF!</definedName>
    <definedName name="__123Graph_AChart3" localSheetId="0" hidden="1">'[1]annex 6 attribution to blocks '!#REF!</definedName>
    <definedName name="__123Graph_AChart3" localSheetId="1" hidden="1">'[1]annex 6 attribution to blocks '!#REF!</definedName>
    <definedName name="__123Graph_AChart3" localSheetId="2" hidden="1">'[1]annex 6 attribution to blocks '!#REF!</definedName>
    <definedName name="__123Graph_AChart3" localSheetId="3" hidden="1">'[1]annex 6 attribution to blocks '!#REF!</definedName>
    <definedName name="__123Graph_AChart4" localSheetId="0" hidden="1">'[1]annex 6 attribution to blocks '!#REF!</definedName>
    <definedName name="__123Graph_AChart4" localSheetId="1" hidden="1">'[1]annex 6 attribution to blocks '!#REF!</definedName>
    <definedName name="__123Graph_AChart4" localSheetId="2" hidden="1">'[1]annex 6 attribution to blocks '!#REF!</definedName>
    <definedName name="__123Graph_AChart4" localSheetId="3" hidden="1">'[1]annex 6 attribution to blocks '!#REF!</definedName>
    <definedName name="__123Graph_AChart5" localSheetId="0" hidden="1">'[1]annex 6 attribution to blocks '!#REF!</definedName>
    <definedName name="__123Graph_AChart5" localSheetId="1" hidden="1">'[1]annex 6 attribution to blocks '!#REF!</definedName>
    <definedName name="__123Graph_AChart5" localSheetId="2" hidden="1">'[1]annex 6 attribution to blocks '!#REF!</definedName>
    <definedName name="__123Graph_AChart5" localSheetId="3" hidden="1">'[1]annex 6 attribution to blocks '!#REF!</definedName>
    <definedName name="__123Graph_AChart6" localSheetId="0" hidden="1">'[1]annex 6 attribution to blocks '!#REF!</definedName>
    <definedName name="__123Graph_AChart6" localSheetId="1" hidden="1">'[1]annex 6 attribution to blocks '!#REF!</definedName>
    <definedName name="__123Graph_AChart6" localSheetId="2" hidden="1">'[1]annex 6 attribution to blocks '!#REF!</definedName>
    <definedName name="__123Graph_AChart6" localSheetId="3" hidden="1">'[1]annex 6 attribution to blocks '!#REF!</definedName>
    <definedName name="__123Graph_AChart7" localSheetId="0" hidden="1">'[1]annex 6 attribution to blocks '!#REF!</definedName>
    <definedName name="__123Graph_AChart7" localSheetId="1" hidden="1">'[1]annex 6 attribution to blocks '!#REF!</definedName>
    <definedName name="__123Graph_AChart7" localSheetId="2" hidden="1">'[1]annex 6 attribution to blocks '!#REF!</definedName>
    <definedName name="__123Graph_AChart7" localSheetId="3" hidden="1">'[1]annex 6 attribution to blocks '!#REF!</definedName>
    <definedName name="__123Graph_AChart8" localSheetId="0" hidden="1">'[2]annex 6 attribution to blocks '!#REF!</definedName>
    <definedName name="__123Graph_AChart8" localSheetId="1" hidden="1">'[2]annex 6 attribution to blocks '!#REF!</definedName>
    <definedName name="__123Graph_AChart8" localSheetId="2" hidden="1">'[2]annex 6 attribution to blocks '!#REF!</definedName>
    <definedName name="__123Graph_AChart8" localSheetId="3" hidden="1">'[2]annex 6 attribution to blocks '!#REF!</definedName>
    <definedName name="__123Graph_AChart8" hidden="1">[3]A!#REF!</definedName>
    <definedName name="__123Graph_AChart9" localSheetId="0" hidden="1">'[1]annex 6 attribution to blocks '!#REF!</definedName>
    <definedName name="__123Graph_AChart9" localSheetId="1" hidden="1">'[1]annex 6 attribution to blocks '!#REF!</definedName>
    <definedName name="__123Graph_AChart9" localSheetId="2" hidden="1">'[1]annex 6 attribution to blocks '!#REF!</definedName>
    <definedName name="__123Graph_AChart9" localSheetId="3" hidden="1">'[1]annex 6 attribution to blocks '!#REF!</definedName>
    <definedName name="__123Graph_ACurrent" localSheetId="0" hidden="1">'[1]annex 6 attribution to blocks '!#REF!</definedName>
    <definedName name="__123Graph_ACurrent" localSheetId="1" hidden="1">'[1]annex 6 attribution to blocks '!#REF!</definedName>
    <definedName name="__123Graph_ACurrent" localSheetId="2" hidden="1">'[1]annex 6 attribution to blocks '!#REF!</definedName>
    <definedName name="__123Graph_ACurrent" localSheetId="3" hidden="1">'[1]annex 6 attribution to blocks '!#REF!</definedName>
    <definedName name="__123Graph_X" localSheetId="0" hidden="1">'[1]annex 6 attribution to blocks '!#REF!</definedName>
    <definedName name="__123Graph_X" localSheetId="1" hidden="1">'[1]annex 6 attribution to blocks '!#REF!</definedName>
    <definedName name="__123Graph_X" localSheetId="2" hidden="1">'[1]annex 6 attribution to blocks '!#REF!</definedName>
    <definedName name="__123Graph_X" localSheetId="3" hidden="1">'[1]annex 6 attribution to blocks '!#REF!</definedName>
    <definedName name="__123Graph_XChart1" localSheetId="0" hidden="1">'[1]annex 6 attribution to blocks '!#REF!</definedName>
    <definedName name="__123Graph_XChart1" localSheetId="1" hidden="1">'[1]annex 6 attribution to blocks '!#REF!</definedName>
    <definedName name="__123Graph_XChart1" localSheetId="2" hidden="1">'[1]annex 6 attribution to blocks '!#REF!</definedName>
    <definedName name="__123Graph_XChart1" localSheetId="3" hidden="1">'[1]annex 6 attribution to blocks '!#REF!</definedName>
    <definedName name="__123Graph_XChart10" localSheetId="0" hidden="1">'[1]annex 6 attribution to blocks '!#REF!</definedName>
    <definedName name="__123Graph_XChart10" localSheetId="1" hidden="1">'[1]annex 6 attribution to blocks '!#REF!</definedName>
    <definedName name="__123Graph_XChart10" localSheetId="2" hidden="1">'[1]annex 6 attribution to blocks '!#REF!</definedName>
    <definedName name="__123Graph_XChart10" localSheetId="3" hidden="1">'[1]annex 6 attribution to blocks '!#REF!</definedName>
    <definedName name="__123Graph_XChart11" localSheetId="0" hidden="1">'[1]annex 6 attribution to blocks '!#REF!</definedName>
    <definedName name="__123Graph_XChart11" localSheetId="1" hidden="1">'[1]annex 6 attribution to blocks '!#REF!</definedName>
    <definedName name="__123Graph_XChart11" localSheetId="2" hidden="1">'[1]annex 6 attribution to blocks '!#REF!</definedName>
    <definedName name="__123Graph_XChart11" localSheetId="3" hidden="1">'[1]annex 6 attribution to blocks '!#REF!</definedName>
    <definedName name="__123Graph_XChart12" localSheetId="0" hidden="1">'[1]annex 6 attribution to blocks '!#REF!</definedName>
    <definedName name="__123Graph_XChart12" localSheetId="1" hidden="1">'[1]annex 6 attribution to blocks '!#REF!</definedName>
    <definedName name="__123Graph_XChart12" localSheetId="2" hidden="1">'[1]annex 6 attribution to blocks '!#REF!</definedName>
    <definedName name="__123Graph_XChart12" localSheetId="3" hidden="1">'[1]annex 6 attribution to blocks '!#REF!</definedName>
    <definedName name="__123Graph_XChart13" localSheetId="0" hidden="1">'[1]annex 6 attribution to blocks '!#REF!</definedName>
    <definedName name="__123Graph_XChart13" localSheetId="1" hidden="1">'[1]annex 6 attribution to blocks '!#REF!</definedName>
    <definedName name="__123Graph_XChart13" localSheetId="2" hidden="1">'[1]annex 6 attribution to blocks '!#REF!</definedName>
    <definedName name="__123Graph_XChart13" localSheetId="3" hidden="1">'[1]annex 6 attribution to blocks '!#REF!</definedName>
    <definedName name="__123Graph_XChart14" localSheetId="0" hidden="1">'[1]annex 6 attribution to blocks '!#REF!</definedName>
    <definedName name="__123Graph_XChart14" localSheetId="1" hidden="1">'[1]annex 6 attribution to blocks '!#REF!</definedName>
    <definedName name="__123Graph_XChart14" localSheetId="2" hidden="1">'[1]annex 6 attribution to blocks '!#REF!</definedName>
    <definedName name="__123Graph_XChart14" localSheetId="3" hidden="1">'[1]annex 6 attribution to blocks '!#REF!</definedName>
    <definedName name="__123Graph_XChart15" localSheetId="0" hidden="1">'[1]annex 6 attribution to blocks '!#REF!</definedName>
    <definedName name="__123Graph_XChart15" localSheetId="1" hidden="1">'[1]annex 6 attribution to blocks '!#REF!</definedName>
    <definedName name="__123Graph_XChart15" localSheetId="2" hidden="1">'[1]annex 6 attribution to blocks '!#REF!</definedName>
    <definedName name="__123Graph_XChart15" localSheetId="3" hidden="1">'[1]annex 6 attribution to blocks '!#REF!</definedName>
    <definedName name="__123Graph_XChart16" localSheetId="0" hidden="1">'[1]annex 6 attribution to blocks '!#REF!</definedName>
    <definedName name="__123Graph_XChart16" localSheetId="1" hidden="1">'[1]annex 6 attribution to blocks '!#REF!</definedName>
    <definedName name="__123Graph_XChart16" localSheetId="2" hidden="1">'[1]annex 6 attribution to blocks '!#REF!</definedName>
    <definedName name="__123Graph_XChart16" localSheetId="3" hidden="1">'[1]annex 6 attribution to blocks '!#REF!</definedName>
    <definedName name="__123Graph_XChart17" localSheetId="0" hidden="1">'[1]annex 6 attribution to blocks '!#REF!</definedName>
    <definedName name="__123Graph_XChart17" localSheetId="1" hidden="1">'[1]annex 6 attribution to blocks '!#REF!</definedName>
    <definedName name="__123Graph_XChart17" localSheetId="2" hidden="1">'[1]annex 6 attribution to blocks '!#REF!</definedName>
    <definedName name="__123Graph_XChart17" localSheetId="3" hidden="1">'[1]annex 6 attribution to blocks '!#REF!</definedName>
    <definedName name="__123Graph_XChart18" localSheetId="0" hidden="1">'[1]annex 6 attribution to blocks '!#REF!</definedName>
    <definedName name="__123Graph_XChart18" localSheetId="1" hidden="1">'[1]annex 6 attribution to blocks '!#REF!</definedName>
    <definedName name="__123Graph_XChart18" localSheetId="2" hidden="1">'[1]annex 6 attribution to blocks '!#REF!</definedName>
    <definedName name="__123Graph_XChart18" localSheetId="3" hidden="1">'[1]annex 6 attribution to blocks '!#REF!</definedName>
    <definedName name="__123Graph_XChart19" localSheetId="0" hidden="1">'[1]annex 6 attribution to blocks '!#REF!</definedName>
    <definedName name="__123Graph_XChart19" localSheetId="1" hidden="1">'[1]annex 6 attribution to blocks '!#REF!</definedName>
    <definedName name="__123Graph_XChart19" localSheetId="2" hidden="1">'[1]annex 6 attribution to blocks '!#REF!</definedName>
    <definedName name="__123Graph_XChart19" localSheetId="3" hidden="1">'[1]annex 6 attribution to blocks '!#REF!</definedName>
    <definedName name="__123Graph_XChart2" localSheetId="0" hidden="1">'[1]annex 6 attribution to blocks '!#REF!</definedName>
    <definedName name="__123Graph_XChart2" localSheetId="1" hidden="1">'[1]annex 6 attribution to blocks '!#REF!</definedName>
    <definedName name="__123Graph_XChart2" localSheetId="2" hidden="1">'[1]annex 6 attribution to blocks '!#REF!</definedName>
    <definedName name="__123Graph_XChart2" localSheetId="3" hidden="1">'[1]annex 6 attribution to blocks '!#REF!</definedName>
    <definedName name="__123Graph_XChart20" localSheetId="0" hidden="1">'[1]annex 6 attribution to blocks '!#REF!</definedName>
    <definedName name="__123Graph_XChart20" localSheetId="1" hidden="1">'[1]annex 6 attribution to blocks '!#REF!</definedName>
    <definedName name="__123Graph_XChart20" localSheetId="2" hidden="1">'[1]annex 6 attribution to blocks '!#REF!</definedName>
    <definedName name="__123Graph_XChart20" localSheetId="3" hidden="1">'[1]annex 6 attribution to blocks '!#REF!</definedName>
    <definedName name="__123Graph_XChart21" localSheetId="0" hidden="1">'[1]annex 6 attribution to blocks '!#REF!</definedName>
    <definedName name="__123Graph_XChart21" localSheetId="1" hidden="1">'[1]annex 6 attribution to blocks '!#REF!</definedName>
    <definedName name="__123Graph_XChart21" localSheetId="2" hidden="1">'[1]annex 6 attribution to blocks '!#REF!</definedName>
    <definedName name="__123Graph_XChart21" localSheetId="3" hidden="1">'[1]annex 6 attribution to blocks '!#REF!</definedName>
    <definedName name="__123Graph_XChart3" localSheetId="0" hidden="1">'[1]annex 6 attribution to blocks '!#REF!</definedName>
    <definedName name="__123Graph_XChart3" localSheetId="1" hidden="1">'[1]annex 6 attribution to blocks '!#REF!</definedName>
    <definedName name="__123Graph_XChart3" localSheetId="2" hidden="1">'[1]annex 6 attribution to blocks '!#REF!</definedName>
    <definedName name="__123Graph_XChart3" localSheetId="3" hidden="1">'[1]annex 6 attribution to blocks '!#REF!</definedName>
    <definedName name="__123Graph_XChart4" localSheetId="0" hidden="1">'[1]annex 6 attribution to blocks '!#REF!</definedName>
    <definedName name="__123Graph_XChart4" localSheetId="1" hidden="1">'[1]annex 6 attribution to blocks '!#REF!</definedName>
    <definedName name="__123Graph_XChart4" localSheetId="2" hidden="1">'[1]annex 6 attribution to blocks '!#REF!</definedName>
    <definedName name="__123Graph_XChart4" localSheetId="3" hidden="1">'[1]annex 6 attribution to blocks '!#REF!</definedName>
    <definedName name="__123Graph_XChart5" localSheetId="0" hidden="1">'[1]annex 6 attribution to blocks '!#REF!</definedName>
    <definedName name="__123Graph_XChart5" localSheetId="1" hidden="1">'[1]annex 6 attribution to blocks '!#REF!</definedName>
    <definedName name="__123Graph_XChart5" localSheetId="2" hidden="1">'[1]annex 6 attribution to blocks '!#REF!</definedName>
    <definedName name="__123Graph_XChart5" localSheetId="3" hidden="1">'[1]annex 6 attribution to blocks '!#REF!</definedName>
    <definedName name="__123Graph_XChart6" localSheetId="0" hidden="1">'[1]annex 6 attribution to blocks '!#REF!</definedName>
    <definedName name="__123Graph_XChart6" localSheetId="1" hidden="1">'[1]annex 6 attribution to blocks '!#REF!</definedName>
    <definedName name="__123Graph_XChart6" localSheetId="2" hidden="1">'[1]annex 6 attribution to blocks '!#REF!</definedName>
    <definedName name="__123Graph_XChart6" localSheetId="3" hidden="1">'[1]annex 6 attribution to blocks '!#REF!</definedName>
    <definedName name="__123Graph_XChart7" localSheetId="0" hidden="1">'[1]annex 6 attribution to blocks '!#REF!</definedName>
    <definedName name="__123Graph_XChart7" localSheetId="1" hidden="1">'[1]annex 6 attribution to blocks '!#REF!</definedName>
    <definedName name="__123Graph_XChart7" localSheetId="2" hidden="1">'[1]annex 6 attribution to blocks '!#REF!</definedName>
    <definedName name="__123Graph_XChart7" localSheetId="3" hidden="1">'[1]annex 6 attribution to blocks '!#REF!</definedName>
    <definedName name="__123Graph_XChart8" localSheetId="0" hidden="1">'[2]annex 6 attribution to blocks '!#REF!</definedName>
    <definedName name="__123Graph_XChart8" localSheetId="1" hidden="1">'[2]annex 6 attribution to blocks '!#REF!</definedName>
    <definedName name="__123Graph_XChart8" localSheetId="2" hidden="1">'[2]annex 6 attribution to blocks '!#REF!</definedName>
    <definedName name="__123Graph_XChart8" localSheetId="3" hidden="1">'[2]annex 6 attribution to blocks '!#REF!</definedName>
    <definedName name="__123Graph_XChart8" hidden="1">[3]A!#REF!</definedName>
    <definedName name="__123Graph_XChart9" localSheetId="0" hidden="1">'[1]annex 6 attribution to blocks '!#REF!</definedName>
    <definedName name="__123Graph_XChart9" localSheetId="1" hidden="1">'[1]annex 6 attribution to blocks '!#REF!</definedName>
    <definedName name="__123Graph_XChart9" localSheetId="2" hidden="1">'[1]annex 6 attribution to blocks '!#REF!</definedName>
    <definedName name="__123Graph_XChart9" localSheetId="3" hidden="1">'[1]annex 6 attribution to blocks '!#REF!</definedName>
    <definedName name="__123Graph_XCurrent" localSheetId="0" hidden="1">'[1]annex 6 attribution to blocks '!#REF!</definedName>
    <definedName name="__123Graph_XCurrent" localSheetId="1" hidden="1">'[1]annex 6 attribution to blocks '!#REF!</definedName>
    <definedName name="__123Graph_XCurrent" localSheetId="2" hidden="1">'[1]annex 6 attribution to blocks '!#REF!</definedName>
    <definedName name="__123Graph_XCurrent" localSheetId="3" hidden="1">'[1]annex 6 attribution to blocks '!#REF!</definedName>
    <definedName name="ANDREWES" localSheetId="0">#REF!</definedName>
    <definedName name="ANDREWES" localSheetId="1">#REF!</definedName>
    <definedName name="ANDREWES" localSheetId="2">#REF!</definedName>
    <definedName name="ANDREWES" localSheetId="3">#REF!</definedName>
    <definedName name="BEN_JONSON" localSheetId="0">#REF!</definedName>
    <definedName name="BEN_JONSON" localSheetId="1">#REF!</definedName>
    <definedName name="BEN_JONSON" localSheetId="2">#REF!</definedName>
    <definedName name="BEN_JONSON" localSheetId="3">#REF!</definedName>
    <definedName name="BRANDON" localSheetId="0">#REF!</definedName>
    <definedName name="BRANDON" localSheetId="1">#REF!</definedName>
    <definedName name="BRANDON" localSheetId="2">#REF!</definedName>
    <definedName name="BRANDON" localSheetId="3">#REF!</definedName>
    <definedName name="BRETON" localSheetId="0">#REF!</definedName>
    <definedName name="BRETON" localSheetId="1">#REF!</definedName>
    <definedName name="BRETON" localSheetId="2">#REF!</definedName>
    <definedName name="BRETON" localSheetId="3">#REF!</definedName>
    <definedName name="BRYER" localSheetId="0">#REF!</definedName>
    <definedName name="BRYER" localSheetId="1">#REF!</definedName>
    <definedName name="BRYER" localSheetId="2">#REF!</definedName>
    <definedName name="BRYER" localSheetId="3">#REF!</definedName>
    <definedName name="BUNYAN" localSheetId="0">#REF!</definedName>
    <definedName name="BUNYAN" localSheetId="1">#REF!</definedName>
    <definedName name="BUNYAN" localSheetId="2">#REF!</definedName>
    <definedName name="BUNYAN" localSheetId="3">#REF!</definedName>
    <definedName name="CROMWELL" localSheetId="0">#REF!</definedName>
    <definedName name="CROMWELL" localSheetId="1">#REF!</definedName>
    <definedName name="CROMWELL" localSheetId="2">#REF!</definedName>
    <definedName name="CROMWELL" localSheetId="3">#REF!</definedName>
    <definedName name="DEFOE" localSheetId="0">#REF!</definedName>
    <definedName name="DEFOE" localSheetId="1">#REF!</definedName>
    <definedName name="DEFOE" localSheetId="2">#REF!</definedName>
    <definedName name="DEFOE" localSheetId="3">#REF!</definedName>
    <definedName name="GILBERT" localSheetId="0">#REF!</definedName>
    <definedName name="GILBERT" localSheetId="1">#REF!</definedName>
    <definedName name="GILBERT" localSheetId="2">#REF!</definedName>
    <definedName name="GILBERT" localSheetId="3">#REF!</definedName>
    <definedName name="ITEM" localSheetId="0">#REF!</definedName>
    <definedName name="ITEM" localSheetId="1">#REF!</definedName>
    <definedName name="ITEM" localSheetId="2">#REF!</definedName>
    <definedName name="ITEM" localSheetId="3">#REF!</definedName>
    <definedName name="J.TRUNDLE" localSheetId="0">#REF!</definedName>
    <definedName name="J.TRUNDLE" localSheetId="1">#REF!</definedName>
    <definedName name="J.TRUNDLE" localSheetId="2">#REF!</definedName>
    <definedName name="J.TRUNDLE" localSheetId="3">#REF!</definedName>
    <definedName name="L.JONES" localSheetId="0">#REF!</definedName>
    <definedName name="L.JONES" localSheetId="1">#REF!</definedName>
    <definedName name="L.JONES" localSheetId="2">#REF!</definedName>
    <definedName name="L.JONES" localSheetId="3">#REF!</definedName>
    <definedName name="LAUDERDALE" localSheetId="0">#REF!</definedName>
    <definedName name="LAUDERDALE" localSheetId="1">#REF!</definedName>
    <definedName name="LAUDERDALE" localSheetId="2">#REF!</definedName>
    <definedName name="LAUDERDALE" localSheetId="3">#REF!</definedName>
    <definedName name="MILTON" localSheetId="0">#REF!</definedName>
    <definedName name="MILTON" localSheetId="1">#REF!</definedName>
    <definedName name="MILTON" localSheetId="2">#REF!</definedName>
    <definedName name="MILTON" localSheetId="3">#REF!</definedName>
    <definedName name="MOUNTJOY" localSheetId="0">#REF!</definedName>
    <definedName name="MOUNTJOY" localSheetId="1">#REF!</definedName>
    <definedName name="MOUNTJOY" localSheetId="2">#REF!</definedName>
    <definedName name="MOUNTJOY" localSheetId="3">#REF!</definedName>
    <definedName name="Print_Area_MI">#REF!</definedName>
    <definedName name="SEDDON" localSheetId="0">#REF!</definedName>
    <definedName name="SEDDON" localSheetId="1">#REF!</definedName>
    <definedName name="SEDDON" localSheetId="2">#REF!</definedName>
    <definedName name="SEDDON" localSheetId="3">#REF!</definedName>
    <definedName name="SHAKESPEARE" localSheetId="0">#REF!</definedName>
    <definedName name="SHAKESPEARE" localSheetId="1">#REF!</definedName>
    <definedName name="SHAKESPEARE" localSheetId="2">#REF!</definedName>
    <definedName name="SHAKESPEARE" localSheetId="3">#REF!</definedName>
    <definedName name="SPEED" localSheetId="0">#REF!</definedName>
    <definedName name="SPEED" localSheetId="1">#REF!</definedName>
    <definedName name="SPEED" localSheetId="2">#REF!</definedName>
    <definedName name="SPEED" localSheetId="3">#REF!</definedName>
    <definedName name="THOMAS_MORE" localSheetId="0">#REF!</definedName>
    <definedName name="THOMAS_MORE" localSheetId="1">#REF!</definedName>
    <definedName name="THOMAS_MORE" localSheetId="2">#REF!</definedName>
    <definedName name="THOMAS_MORE" localSheetId="3">#REF!</definedName>
    <definedName name="WALLSIDE__" localSheetId="0">#REF!</definedName>
    <definedName name="WALLSIDE__" localSheetId="1">#REF!</definedName>
    <definedName name="WALLSIDE__" localSheetId="2">#REF!</definedName>
    <definedName name="WALLSIDE__" localSheetId="3">#REF!</definedName>
    <definedName name="WILLOUGHBY" localSheetId="0">#REF!</definedName>
    <definedName name="WILLOUGHBY" localSheetId="1">#REF!</definedName>
    <definedName name="WILLOUGHBY" localSheetId="2">#REF!</definedName>
    <definedName name="WILLOUGHBY" localSheetId="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27" i="1"/>
  <c r="F26" i="1"/>
  <c r="F25" i="1"/>
  <c r="F24" i="1"/>
  <c r="F23" i="1"/>
  <c r="F22" i="1"/>
  <c r="F17" i="1"/>
  <c r="F16" i="1"/>
  <c r="F15" i="1"/>
  <c r="F14" i="1"/>
  <c r="F13" i="1"/>
  <c r="F12" i="1"/>
  <c r="F8" i="1"/>
  <c r="E32" i="1"/>
  <c r="E27" i="1"/>
  <c r="E26" i="1"/>
  <c r="E25" i="1"/>
  <c r="E24" i="1"/>
  <c r="E23" i="1"/>
  <c r="E22" i="1"/>
  <c r="E17" i="1"/>
  <c r="E16" i="1"/>
  <c r="E15" i="1"/>
  <c r="E14" i="1"/>
  <c r="E13" i="1"/>
  <c r="E12" i="1"/>
  <c r="E8" i="1"/>
  <c r="C44" i="1"/>
  <c r="C40" i="1"/>
  <c r="C38" i="1"/>
  <c r="C32" i="1"/>
  <c r="C27" i="1"/>
  <c r="C26" i="1"/>
  <c r="C25" i="1"/>
  <c r="C24" i="1"/>
  <c r="C23" i="1"/>
  <c r="C22" i="1"/>
  <c r="C17" i="1"/>
  <c r="C16" i="1"/>
  <c r="C15" i="1"/>
  <c r="C14" i="1"/>
  <c r="C13" i="1"/>
  <c r="C12" i="1"/>
  <c r="C8" i="1"/>
  <c r="B44" i="1"/>
  <c r="B43" i="1"/>
  <c r="B42" i="1"/>
  <c r="B40" i="1"/>
  <c r="B39" i="1"/>
  <c r="B38" i="1"/>
  <c r="B37" i="1"/>
  <c r="B32" i="1"/>
  <c r="B27" i="1"/>
  <c r="B26" i="1"/>
  <c r="B25" i="1"/>
  <c r="B24" i="1"/>
  <c r="B23" i="1"/>
  <c r="B22" i="1"/>
  <c r="B17" i="1"/>
  <c r="B16" i="1"/>
  <c r="B15" i="1"/>
  <c r="B14" i="1"/>
  <c r="B13" i="1"/>
  <c r="B12" i="1"/>
  <c r="B8" i="1"/>
  <c r="F44" i="5" l="1"/>
  <c r="E44" i="5"/>
  <c r="B44" i="5"/>
  <c r="F44" i="4"/>
  <c r="E44" i="4"/>
  <c r="B44" i="4"/>
  <c r="F44" i="3"/>
  <c r="E44" i="3"/>
  <c r="B44" i="3"/>
  <c r="C44" i="4"/>
  <c r="E43" i="4"/>
  <c r="E43" i="5"/>
  <c r="E43" i="3"/>
  <c r="C43" i="4"/>
  <c r="C43" i="5"/>
  <c r="C43" i="3"/>
  <c r="B43" i="4"/>
  <c r="B43" i="5"/>
  <c r="B43" i="3"/>
  <c r="F43" i="5"/>
  <c r="C44" i="5" l="1"/>
  <c r="C44" i="3"/>
  <c r="F43" i="4"/>
  <c r="F43" i="3"/>
  <c r="E42" i="4"/>
  <c r="E42" i="5"/>
  <c r="E42" i="3"/>
  <c r="C42" i="4"/>
  <c r="C42" i="5"/>
  <c r="C42" i="3"/>
  <c r="B42" i="4"/>
  <c r="B42" i="5"/>
  <c r="B42" i="3"/>
  <c r="F42" i="4"/>
  <c r="B29" i="1" l="1"/>
  <c r="F42" i="3"/>
  <c r="B19" i="1"/>
  <c r="F42" i="5"/>
  <c r="B34" i="1" l="1"/>
  <c r="E39" i="4" l="1"/>
  <c r="E39" i="5"/>
  <c r="E39" i="3"/>
  <c r="C40" i="4"/>
  <c r="C40" i="5"/>
  <c r="C40" i="3"/>
  <c r="B38" i="4"/>
  <c r="B39" i="4"/>
  <c r="B40" i="4"/>
  <c r="B41" i="4"/>
  <c r="B38" i="5"/>
  <c r="B39" i="5"/>
  <c r="B40" i="5"/>
  <c r="B41" i="5"/>
  <c r="B38" i="3"/>
  <c r="B39" i="3"/>
  <c r="B40" i="3"/>
  <c r="B41" i="3"/>
  <c r="C41" i="4"/>
  <c r="C39" i="4"/>
  <c r="C38" i="4"/>
  <c r="C41" i="5" l="1"/>
  <c r="C38" i="5"/>
  <c r="C39" i="5"/>
  <c r="C39" i="3"/>
  <c r="C41" i="3"/>
  <c r="C38" i="3"/>
  <c r="F40" i="5" l="1"/>
  <c r="F40" i="4"/>
  <c r="F40" i="3"/>
  <c r="E37" i="5"/>
  <c r="E37" i="4"/>
  <c r="E37" i="3"/>
  <c r="C37" i="5" l="1"/>
  <c r="C46" i="5" s="1"/>
  <c r="C37" i="4"/>
  <c r="C46" i="4" s="1"/>
  <c r="C37" i="3"/>
  <c r="C46" i="3" s="1"/>
  <c r="E41" i="5" l="1"/>
  <c r="E41" i="4"/>
  <c r="E41" i="3"/>
  <c r="E38" i="5"/>
  <c r="E38" i="4"/>
  <c r="E38" i="3"/>
  <c r="F38" i="4"/>
  <c r="F38" i="3"/>
  <c r="F38" i="5"/>
  <c r="E40" i="4"/>
  <c r="E40" i="3"/>
  <c r="E40" i="5"/>
  <c r="F41" i="4"/>
  <c r="F41" i="3"/>
  <c r="F41" i="5"/>
  <c r="C46" i="1"/>
  <c r="D15" i="1"/>
  <c r="D12" i="1"/>
  <c r="D16" i="1"/>
  <c r="D26" i="1"/>
  <c r="D17" i="1"/>
  <c r="D24" i="1"/>
  <c r="D22" i="1"/>
  <c r="D14" i="1"/>
  <c r="D25" i="1"/>
  <c r="F19" i="1"/>
  <c r="E29" i="1"/>
  <c r="B46" i="1"/>
  <c r="F29" i="1"/>
  <c r="C19" i="1"/>
  <c r="E46" i="1"/>
  <c r="E19" i="1"/>
  <c r="E34" i="1" l="1"/>
  <c r="E47" i="1" s="1"/>
  <c r="F34" i="1"/>
  <c r="B47" i="1"/>
  <c r="F37" i="3" l="1"/>
  <c r="F37" i="4"/>
  <c r="F37" i="5"/>
  <c r="B37" i="4" l="1"/>
  <c r="B37" i="5"/>
  <c r="B37" i="3"/>
  <c r="B47" i="4" l="1"/>
  <c r="E46" i="4"/>
  <c r="B46" i="4"/>
  <c r="F34" i="5"/>
  <c r="E34" i="4"/>
  <c r="F32" i="5"/>
  <c r="E32" i="5"/>
  <c r="C32" i="3"/>
  <c r="D32" i="1"/>
  <c r="F29" i="5"/>
  <c r="E29" i="4"/>
  <c r="B29" i="4"/>
  <c r="F27" i="5"/>
  <c r="E27" i="5"/>
  <c r="B27" i="4"/>
  <c r="F26" i="5"/>
  <c r="E26" i="5"/>
  <c r="C26" i="5"/>
  <c r="B26" i="4"/>
  <c r="F25" i="5"/>
  <c r="E25" i="5"/>
  <c r="C25" i="5"/>
  <c r="B25" i="4"/>
  <c r="F24" i="5"/>
  <c r="E24" i="5"/>
  <c r="C24" i="5"/>
  <c r="B24" i="4"/>
  <c r="F23" i="5"/>
  <c r="E23" i="5"/>
  <c r="B23" i="4"/>
  <c r="F22" i="5"/>
  <c r="E22" i="5"/>
  <c r="C22" i="5"/>
  <c r="B22" i="4"/>
  <c r="F19" i="5"/>
  <c r="E19" i="5"/>
  <c r="D19" i="1"/>
  <c r="F17" i="5"/>
  <c r="E17" i="4"/>
  <c r="C17" i="5"/>
  <c r="B17" i="5"/>
  <c r="F16" i="5"/>
  <c r="E16" i="4"/>
  <c r="C16" i="5"/>
  <c r="B16" i="5"/>
  <c r="F15" i="5"/>
  <c r="E15" i="4"/>
  <c r="C15" i="5"/>
  <c r="B15" i="5"/>
  <c r="F14" i="5"/>
  <c r="E14" i="4"/>
  <c r="C14" i="5"/>
  <c r="B14" i="5"/>
  <c r="F13" i="5"/>
  <c r="E13" i="4"/>
  <c r="C13" i="5"/>
  <c r="B13" i="5"/>
  <c r="F12" i="5"/>
  <c r="E12" i="4"/>
  <c r="C12" i="5"/>
  <c r="B12" i="5"/>
  <c r="F8" i="5"/>
  <c r="E8" i="4"/>
  <c r="B8" i="4"/>
  <c r="B34" i="3"/>
  <c r="B34" i="4"/>
  <c r="B34" i="5"/>
  <c r="B32" i="3"/>
  <c r="C32" i="4"/>
  <c r="B32" i="4"/>
  <c r="C32" i="5"/>
  <c r="B32" i="5"/>
  <c r="B29" i="3"/>
  <c r="B29" i="5"/>
  <c r="B19" i="3"/>
  <c r="B19" i="4"/>
  <c r="B19" i="5"/>
  <c r="B8" i="3"/>
  <c r="B8" i="5"/>
  <c r="E8" i="5"/>
  <c r="E12" i="5"/>
  <c r="E13" i="5"/>
  <c r="E14" i="5"/>
  <c r="E15" i="5"/>
  <c r="E16" i="5"/>
  <c r="E17" i="5"/>
  <c r="B22" i="5"/>
  <c r="B23" i="5"/>
  <c r="B24" i="5"/>
  <c r="B25" i="5"/>
  <c r="B26" i="5"/>
  <c r="B27" i="5"/>
  <c r="E29" i="5"/>
  <c r="E34" i="5"/>
  <c r="B46" i="5"/>
  <c r="E46" i="5"/>
  <c r="B47" i="5"/>
  <c r="B12" i="4"/>
  <c r="B13" i="4"/>
  <c r="B14" i="4"/>
  <c r="B15" i="4"/>
  <c r="B16" i="4"/>
  <c r="B17" i="4"/>
  <c r="E19" i="4"/>
  <c r="E22" i="4"/>
  <c r="E23" i="4"/>
  <c r="E24" i="4"/>
  <c r="E25" i="4"/>
  <c r="E26" i="4"/>
  <c r="E27" i="4"/>
  <c r="E32" i="4"/>
  <c r="E47" i="4"/>
  <c r="F16" i="3"/>
  <c r="F23" i="3"/>
  <c r="F27" i="3"/>
  <c r="E12" i="3"/>
  <c r="E14" i="3"/>
  <c r="E16" i="3"/>
  <c r="E19" i="3"/>
  <c r="E23" i="3"/>
  <c r="E25" i="3"/>
  <c r="E27" i="3"/>
  <c r="E32" i="3"/>
  <c r="E46" i="3"/>
  <c r="C14" i="3"/>
  <c r="C22" i="3"/>
  <c r="C26" i="3"/>
  <c r="E8" i="3"/>
  <c r="B13" i="3"/>
  <c r="B15" i="3"/>
  <c r="B17" i="3"/>
  <c r="B23" i="3"/>
  <c r="B25" i="3"/>
  <c r="B27" i="3"/>
  <c r="C19" i="5" l="1"/>
  <c r="D19" i="5" s="1"/>
  <c r="B26" i="3"/>
  <c r="B24" i="3"/>
  <c r="B22" i="3"/>
  <c r="B16" i="3"/>
  <c r="B14" i="3"/>
  <c r="B12" i="3"/>
  <c r="E34" i="3"/>
  <c r="E29" i="3"/>
  <c r="E26" i="3"/>
  <c r="E24" i="3"/>
  <c r="E22" i="3"/>
  <c r="E17" i="3"/>
  <c r="E15" i="3"/>
  <c r="E13" i="3"/>
  <c r="D32" i="3"/>
  <c r="F12" i="3"/>
  <c r="B47" i="3"/>
  <c r="C24" i="3"/>
  <c r="C16" i="3"/>
  <c r="C12" i="3"/>
  <c r="F32" i="3"/>
  <c r="F25" i="3"/>
  <c r="F19" i="3"/>
  <c r="F14" i="3"/>
  <c r="F34" i="4"/>
  <c r="F32" i="4"/>
  <c r="F29" i="4"/>
  <c r="F27" i="4"/>
  <c r="F26" i="4"/>
  <c r="C26" i="4"/>
  <c r="F25" i="4"/>
  <c r="C25" i="4"/>
  <c r="F24" i="4"/>
  <c r="C24" i="4"/>
  <c r="F23" i="4"/>
  <c r="F22" i="4"/>
  <c r="C22" i="4"/>
  <c r="F19" i="4"/>
  <c r="F17" i="4"/>
  <c r="C17" i="4"/>
  <c r="F16" i="4"/>
  <c r="C16" i="4"/>
  <c r="F15" i="4"/>
  <c r="C15" i="4"/>
  <c r="F14" i="4"/>
  <c r="C14" i="4"/>
  <c r="F13" i="4"/>
  <c r="C13" i="4"/>
  <c r="F12" i="4"/>
  <c r="C12" i="4"/>
  <c r="F8" i="4"/>
  <c r="B46" i="3"/>
  <c r="F8" i="3"/>
  <c r="C25" i="3"/>
  <c r="C17" i="3"/>
  <c r="C15" i="3"/>
  <c r="C13" i="3"/>
  <c r="E47" i="3"/>
  <c r="F34" i="3"/>
  <c r="F29" i="3"/>
  <c r="F26" i="3"/>
  <c r="F24" i="3"/>
  <c r="F22" i="3"/>
  <c r="F17" i="3"/>
  <c r="F15" i="3"/>
  <c r="F13" i="3"/>
  <c r="E47" i="5"/>
  <c r="D32" i="5"/>
  <c r="D32" i="4"/>
  <c r="C19" i="4" l="1"/>
  <c r="D19" i="4" s="1"/>
  <c r="C19" i="3"/>
  <c r="D19" i="3" s="1"/>
  <c r="F39" i="4" l="1"/>
  <c r="F39" i="3"/>
  <c r="F39" i="5"/>
  <c r="F46" i="1"/>
  <c r="F47" i="1" l="1"/>
  <c r="F46" i="5"/>
  <c r="F46" i="4"/>
  <c r="F46" i="3"/>
  <c r="F47" i="4" l="1"/>
  <c r="F47" i="5"/>
  <c r="F47" i="3"/>
  <c r="D23" i="1" l="1"/>
  <c r="C23" i="5"/>
  <c r="C23" i="3"/>
  <c r="C23" i="4"/>
  <c r="C8" i="3" l="1"/>
  <c r="C8" i="4"/>
  <c r="D8" i="1"/>
  <c r="C8" i="5"/>
  <c r="D8" i="4" l="1"/>
  <c r="D8" i="3"/>
  <c r="D8" i="5"/>
  <c r="D27" i="1" l="1"/>
  <c r="C27" i="5"/>
  <c r="C29" i="5" s="1"/>
  <c r="C29" i="1"/>
  <c r="C27" i="3"/>
  <c r="C29" i="3" s="1"/>
  <c r="C27" i="4"/>
  <c r="C29" i="4" s="1"/>
  <c r="D29" i="4" l="1"/>
  <c r="C34" i="4"/>
  <c r="D29" i="5"/>
  <c r="C34" i="5"/>
  <c r="D29" i="3"/>
  <c r="C34" i="3"/>
  <c r="C34" i="1"/>
  <c r="D29" i="1"/>
  <c r="C47" i="3" l="1"/>
  <c r="D34" i="3"/>
  <c r="C47" i="5"/>
  <c r="D34" i="5"/>
  <c r="C47" i="1"/>
  <c r="D34" i="1"/>
  <c r="C47" i="4"/>
  <c r="D34" i="4"/>
</calcChain>
</file>

<file path=xl/sharedStrings.xml><?xml version="1.0" encoding="utf-8"?>
<sst xmlns="http://schemas.openxmlformats.org/spreadsheetml/2006/main" count="198" uniqueCount="46">
  <si>
    <t>Actual Service Charge Costs 2024/25</t>
  </si>
  <si>
    <t>Bryer Court</t>
  </si>
  <si>
    <t>Actual</t>
  </si>
  <si>
    <t>Estimate</t>
  </si>
  <si>
    <t>56 Flats ( 1.32% of estate costs)</t>
  </si>
  <si>
    <t>%</t>
  </si>
  <si>
    <t>2023/24</t>
  </si>
  <si>
    <t>2024/25</t>
  </si>
  <si>
    <t>Difference</t>
  </si>
  <si>
    <t>2025/26</t>
  </si>
  <si>
    <t>£</t>
  </si>
  <si>
    <t>Customer Care</t>
  </si>
  <si>
    <t>Costs of Management and Supervision - Bryer Court &amp; Proportion of Estate Costs</t>
  </si>
  <si>
    <t>Estate Management</t>
  </si>
  <si>
    <t>Resident Staff - Estate%</t>
  </si>
  <si>
    <t>Furniture &amp; Fittings - Bryer Court Cost</t>
  </si>
  <si>
    <t>Window Cleaning- Bryer Court Contract cost</t>
  </si>
  <si>
    <t xml:space="preserve">Cleaners/Porters - No of Cleaners for Bryer Court </t>
  </si>
  <si>
    <t>Car Park Attendants- Terrace Block %</t>
  </si>
  <si>
    <t>House Officer -Estate%</t>
  </si>
  <si>
    <t>Sub Total</t>
  </si>
  <si>
    <t>Property Management</t>
  </si>
  <si>
    <t>Garchey Maintenance - Estate%</t>
  </si>
  <si>
    <t>General Repairs - Bryer Court Cost &amp; Estate%</t>
  </si>
  <si>
    <t>Technical Services - Bryer Court &amp; no of repairs orders</t>
  </si>
  <si>
    <t>Lift Maintenance - Bryer Court</t>
  </si>
  <si>
    <t>Electricity (Common Parts and Lifts) -  Bryer Court</t>
  </si>
  <si>
    <t>Heating - Bryer Court</t>
  </si>
  <si>
    <t>Open Spaces</t>
  </si>
  <si>
    <t>Garden Maintenance - Estate %</t>
  </si>
  <si>
    <t>Total Annually Recurring Items</t>
  </si>
  <si>
    <t>Non-Annually Recurring Items - Major Works</t>
  </si>
  <si>
    <t>Asset Management/Stock Condition Survey - Bryer Court cost</t>
  </si>
  <si>
    <t>Water Supply Works - Bryer Court cost</t>
  </si>
  <si>
    <t>Concrete Works - Bryer Court cost</t>
  </si>
  <si>
    <t xml:space="preserve">Electrical Testing - Bryer Court cost </t>
  </si>
  <si>
    <t>Redecorations 2020-2025 Programme - Bryer Court cost</t>
  </si>
  <si>
    <t>Replacement Window &amp; Door Frames - Bryer Court cost</t>
  </si>
  <si>
    <t>External Redecorations - Bryer Court cost</t>
  </si>
  <si>
    <t>Asbestos Works - Bryer Court cost</t>
  </si>
  <si>
    <t>Total Non-Annually Recurring Items</t>
  </si>
  <si>
    <t>TOTAL</t>
  </si>
  <si>
    <t xml:space="preserve">The proportions of the total actual cost above, attributable to your flat, are as stated in your lease. </t>
  </si>
  <si>
    <t>Bryer Court Flat Type F1D</t>
  </si>
  <si>
    <t>Bryer Court Flat Type F1E</t>
  </si>
  <si>
    <t>Bryer Court Flat Type P1D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</si>
</sst>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0.00_)"/>
    <numFmt numFmtId="166" formatCode="0.0000%"/>
    <numFmt numFmtId="167" formatCode="&quot;£&quot;#,##0.00"/>
  </numFmts>
  <fonts count="12">
    <font>
      <sz val="10"/>
      <name val="Courier"/>
    </font>
    <font>
      <sz val="10"/>
      <name val="Courier"/>
      <family val="3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2"/>
      <name val="Courier"/>
      <family val="3"/>
    </font>
    <font>
      <sz val="12"/>
      <name val="CG Times (W1)"/>
      <family val="1"/>
    </font>
    <font>
      <b/>
      <sz val="12"/>
      <name val="CG Times (W1)"/>
    </font>
    <font>
      <sz val="12"/>
      <name val="CG Times (W1)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0" fontId="2" fillId="2" borderId="0">
      <alignment horizontal="right"/>
    </xf>
    <xf numFmtId="0" fontId="3" fillId="2" borderId="1"/>
  </cellStyleXfs>
  <cellXfs count="115">
    <xf numFmtId="164" fontId="0" fillId="0" borderId="0" xfId="0"/>
    <xf numFmtId="164" fontId="4" fillId="0" borderId="0" xfId="1" applyFont="1"/>
    <xf numFmtId="164" fontId="4" fillId="0" borderId="0" xfId="1" applyFont="1" applyAlignment="1">
      <alignment vertical="center"/>
    </xf>
    <xf numFmtId="164" fontId="5" fillId="0" borderId="0" xfId="1" applyFont="1"/>
    <xf numFmtId="164" fontId="6" fillId="0" borderId="0" xfId="1" applyFont="1" applyAlignment="1">
      <alignment horizontal="left"/>
    </xf>
    <xf numFmtId="164" fontId="5" fillId="0" borderId="0" xfId="1" applyFont="1" applyAlignment="1">
      <alignment horizontal="left"/>
    </xf>
    <xf numFmtId="167" fontId="7" fillId="0" borderId="0" xfId="1" applyNumberFormat="1" applyFont="1" applyAlignment="1">
      <alignment horizontal="right"/>
    </xf>
    <xf numFmtId="2" fontId="6" fillId="0" borderId="0" xfId="1" applyNumberFormat="1" applyFont="1" applyAlignment="1">
      <alignment horizontal="left"/>
    </xf>
    <xf numFmtId="164" fontId="8" fillId="0" borderId="2" xfId="1" applyFont="1" applyBorder="1"/>
    <xf numFmtId="164" fontId="8" fillId="0" borderId="3" xfId="1" applyFont="1" applyBorder="1"/>
    <xf numFmtId="164" fontId="8" fillId="3" borderId="3" xfId="1" applyFont="1" applyFill="1" applyBorder="1"/>
    <xf numFmtId="164" fontId="9" fillId="0" borderId="3" xfId="1" applyFont="1" applyBorder="1"/>
    <xf numFmtId="164" fontId="10" fillId="0" borderId="0" xfId="1" applyFont="1"/>
    <xf numFmtId="164" fontId="8" fillId="0" borderId="4" xfId="1" applyFont="1" applyBorder="1" applyAlignment="1">
      <alignment horizontal="center"/>
    </xf>
    <xf numFmtId="164" fontId="8" fillId="0" borderId="5" xfId="1" applyFont="1" applyBorder="1" applyAlignment="1">
      <alignment horizontal="center"/>
    </xf>
    <xf numFmtId="164" fontId="8" fillId="3" borderId="5" xfId="1" applyFont="1" applyFill="1" applyBorder="1" applyAlignment="1">
      <alignment horizontal="center"/>
    </xf>
    <xf numFmtId="164" fontId="9" fillId="0" borderId="5" xfId="1" applyFont="1" applyBorder="1"/>
    <xf numFmtId="164" fontId="9" fillId="0" borderId="5" xfId="1" applyFont="1" applyBorder="1" applyAlignment="1">
      <alignment horizontal="center"/>
    </xf>
    <xf numFmtId="166" fontId="8" fillId="0" borderId="4" xfId="1" applyNumberFormat="1" applyFont="1" applyBorder="1" applyAlignment="1">
      <alignment horizontal="center"/>
    </xf>
    <xf numFmtId="164" fontId="8" fillId="0" borderId="6" xfId="1" applyFont="1" applyBorder="1"/>
    <xf numFmtId="164" fontId="8" fillId="0" borderId="7" xfId="1" quotePrefix="1" applyFont="1" applyBorder="1" applyAlignment="1">
      <alignment horizontal="center"/>
    </xf>
    <xf numFmtId="164" fontId="8" fillId="3" borderId="7" xfId="1" quotePrefix="1" applyFont="1" applyFill="1" applyBorder="1" applyAlignment="1">
      <alignment horizontal="center"/>
    </xf>
    <xf numFmtId="164" fontId="8" fillId="0" borderId="7" xfId="1" applyFont="1" applyBorder="1" applyAlignment="1">
      <alignment horizontal="center"/>
    </xf>
    <xf numFmtId="164" fontId="10" fillId="0" borderId="4" xfId="1" applyFont="1" applyBorder="1"/>
    <xf numFmtId="164" fontId="10" fillId="0" borderId="3" xfId="1" applyFont="1" applyBorder="1" applyAlignment="1">
      <alignment horizontal="center"/>
    </xf>
    <xf numFmtId="164" fontId="10" fillId="3" borderId="2" xfId="1" applyFont="1" applyFill="1" applyBorder="1" applyAlignment="1">
      <alignment horizontal="center"/>
    </xf>
    <xf numFmtId="164" fontId="9" fillId="0" borderId="3" xfId="1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8" fillId="0" borderId="4" xfId="1" applyFont="1" applyBorder="1"/>
    <xf numFmtId="164" fontId="8" fillId="0" borderId="5" xfId="1" applyFont="1" applyBorder="1"/>
    <xf numFmtId="164" fontId="8" fillId="3" borderId="4" xfId="1" applyFont="1" applyFill="1" applyBorder="1"/>
    <xf numFmtId="164" fontId="9" fillId="0" borderId="8" xfId="1" applyFont="1" applyBorder="1" applyAlignment="1">
      <alignment horizontal="center"/>
    </xf>
    <xf numFmtId="164" fontId="10" fillId="0" borderId="4" xfId="1" applyFont="1" applyBorder="1" applyAlignment="1">
      <alignment horizontal="left" vertical="center" wrapText="1"/>
    </xf>
    <xf numFmtId="165" fontId="9" fillId="0" borderId="5" xfId="1" applyNumberFormat="1" applyFont="1" applyBorder="1" applyAlignment="1">
      <alignment vertical="center" wrapText="1"/>
    </xf>
    <xf numFmtId="165" fontId="9" fillId="3" borderId="4" xfId="1" applyNumberFormat="1" applyFont="1" applyFill="1" applyBorder="1" applyAlignment="1">
      <alignment vertical="center" wrapText="1"/>
    </xf>
    <xf numFmtId="10" fontId="9" fillId="0" borderId="5" xfId="1" applyNumberFormat="1" applyFont="1" applyBorder="1" applyAlignment="1">
      <alignment vertical="center" wrapText="1"/>
    </xf>
    <xf numFmtId="165" fontId="9" fillId="0" borderId="8" xfId="1" applyNumberFormat="1" applyFont="1" applyBorder="1" applyAlignment="1">
      <alignment vertical="center" wrapText="1"/>
    </xf>
    <xf numFmtId="164" fontId="10" fillId="0" borderId="6" xfId="1" applyFont="1" applyBorder="1" applyAlignment="1">
      <alignment horizontal="left" wrapText="1"/>
    </xf>
    <xf numFmtId="165" fontId="9" fillId="0" borderId="7" xfId="1" applyNumberFormat="1" applyFont="1" applyBorder="1" applyAlignment="1">
      <alignment vertical="center" wrapText="1"/>
    </xf>
    <xf numFmtId="165" fontId="9" fillId="3" borderId="6" xfId="1" applyNumberFormat="1" applyFont="1" applyFill="1" applyBorder="1" applyAlignment="1">
      <alignment vertical="center" wrapText="1"/>
    </xf>
    <xf numFmtId="10" fontId="9" fillId="0" borderId="7" xfId="1" applyNumberFormat="1" applyFont="1" applyBorder="1" applyAlignment="1">
      <alignment vertical="center" wrapText="1"/>
    </xf>
    <xf numFmtId="165" fontId="9" fillId="0" borderId="13" xfId="1" applyNumberFormat="1" applyFont="1" applyBorder="1" applyAlignment="1">
      <alignment vertical="center" wrapText="1"/>
    </xf>
    <xf numFmtId="164" fontId="10" fillId="0" borderId="4" xfId="1" applyFont="1" applyBorder="1" applyAlignment="1">
      <alignment horizontal="left"/>
    </xf>
    <xf numFmtId="164" fontId="8" fillId="0" borderId="4" xfId="1" applyFont="1" applyBorder="1" applyAlignment="1">
      <alignment horizontal="left"/>
    </xf>
    <xf numFmtId="164" fontId="10" fillId="0" borderId="7" xfId="1" applyFont="1" applyBorder="1" applyAlignment="1">
      <alignment horizontal="right"/>
    </xf>
    <xf numFmtId="165" fontId="9" fillId="0" borderId="2" xfId="1" applyNumberFormat="1" applyFont="1" applyBorder="1" applyAlignment="1">
      <alignment vertical="center" wrapText="1"/>
    </xf>
    <xf numFmtId="165" fontId="9" fillId="3" borderId="3" xfId="1" applyNumberFormat="1" applyFont="1" applyFill="1" applyBorder="1" applyAlignment="1">
      <alignment vertical="center" wrapText="1"/>
    </xf>
    <xf numFmtId="10" fontId="9" fillId="0" borderId="14" xfId="1" applyNumberFormat="1" applyFont="1" applyBorder="1" applyAlignment="1">
      <alignment vertical="center" wrapText="1"/>
    </xf>
    <xf numFmtId="165" fontId="9" fillId="0" borderId="3" xfId="1" applyNumberFormat="1" applyFont="1" applyBorder="1" applyAlignment="1">
      <alignment vertical="center" wrapText="1"/>
    </xf>
    <xf numFmtId="165" fontId="9" fillId="0" borderId="12" xfId="1" applyNumberFormat="1" applyFont="1" applyBorder="1" applyAlignment="1">
      <alignment vertical="center" wrapText="1"/>
    </xf>
    <xf numFmtId="165" fontId="9" fillId="0" borderId="4" xfId="1" applyNumberFormat="1" applyFont="1" applyBorder="1" applyAlignment="1">
      <alignment vertical="center" wrapText="1"/>
    </xf>
    <xf numFmtId="165" fontId="9" fillId="3" borderId="5" xfId="1" applyNumberFormat="1" applyFont="1" applyFill="1" applyBorder="1" applyAlignment="1">
      <alignment vertical="center" wrapText="1"/>
    </xf>
    <xf numFmtId="10" fontId="9" fillId="0" borderId="0" xfId="1" applyNumberFormat="1" applyFont="1" applyAlignment="1">
      <alignment vertical="center" wrapText="1"/>
    </xf>
    <xf numFmtId="164" fontId="10" fillId="0" borderId="4" xfId="1" applyFont="1" applyBorder="1" applyAlignment="1">
      <alignment horizontal="left" wrapText="1"/>
    </xf>
    <xf numFmtId="164" fontId="10" fillId="0" borderId="4" xfId="1" applyFont="1" applyBorder="1" applyAlignment="1">
      <alignment horizontal="right"/>
    </xf>
    <xf numFmtId="164" fontId="10" fillId="0" borderId="2" xfId="1" applyFont="1" applyBorder="1" applyAlignment="1">
      <alignment horizontal="left"/>
    </xf>
    <xf numFmtId="10" fontId="9" fillId="0" borderId="12" xfId="1" applyNumberFormat="1" applyFont="1" applyBorder="1" applyAlignment="1">
      <alignment vertical="center" wrapText="1"/>
    </xf>
    <xf numFmtId="165" fontId="9" fillId="0" borderId="14" xfId="1" applyNumberFormat="1" applyFont="1" applyBorder="1" applyAlignment="1">
      <alignment vertical="center" wrapText="1"/>
    </xf>
    <xf numFmtId="10" fontId="9" fillId="0" borderId="8" xfId="1" applyNumberFormat="1" applyFont="1" applyBorder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4" fontId="10" fillId="0" borderId="6" xfId="1" applyFont="1" applyBorder="1"/>
    <xf numFmtId="165" fontId="9" fillId="0" borderId="6" xfId="1" applyNumberFormat="1" applyFont="1" applyBorder="1" applyAlignment="1">
      <alignment vertical="center" wrapText="1"/>
    </xf>
    <xf numFmtId="165" fontId="9" fillId="3" borderId="7" xfId="1" applyNumberFormat="1" applyFont="1" applyFill="1" applyBorder="1" applyAlignment="1">
      <alignment vertical="center" wrapText="1"/>
    </xf>
    <xf numFmtId="10" fontId="9" fillId="0" borderId="13" xfId="1" applyNumberFormat="1" applyFont="1" applyBorder="1" applyAlignment="1">
      <alignment vertical="center" wrapText="1"/>
    </xf>
    <xf numFmtId="165" fontId="9" fillId="0" borderId="15" xfId="1" applyNumberFormat="1" applyFont="1" applyBorder="1" applyAlignment="1">
      <alignment vertical="center" wrapText="1"/>
    </xf>
    <xf numFmtId="164" fontId="8" fillId="0" borderId="9" xfId="1" applyFont="1" applyBorder="1" applyAlignment="1">
      <alignment horizontal="right" vertical="center"/>
    </xf>
    <xf numFmtId="10" fontId="9" fillId="0" borderId="10" xfId="1" applyNumberFormat="1" applyFont="1" applyBorder="1" applyAlignment="1">
      <alignment vertical="center" wrapText="1"/>
    </xf>
    <xf numFmtId="164" fontId="10" fillId="0" borderId="0" xfId="1" applyFont="1" applyAlignment="1">
      <alignment vertical="center"/>
    </xf>
    <xf numFmtId="164" fontId="8" fillId="0" borderId="4" xfId="1" applyFont="1" applyBorder="1" applyAlignment="1">
      <alignment horizontal="left" vertical="center"/>
    </xf>
    <xf numFmtId="165" fontId="9" fillId="3" borderId="0" xfId="1" applyNumberFormat="1" applyFont="1" applyFill="1" applyAlignment="1">
      <alignment vertical="center" wrapText="1"/>
    </xf>
    <xf numFmtId="10" fontId="9" fillId="0" borderId="3" xfId="1" applyNumberFormat="1" applyFont="1" applyBorder="1" applyAlignment="1">
      <alignment vertical="center" wrapText="1"/>
    </xf>
    <xf numFmtId="164" fontId="10" fillId="0" borderId="4" xfId="1" applyFont="1" applyBorder="1" applyAlignment="1">
      <alignment horizontal="left" vertical="center"/>
    </xf>
    <xf numFmtId="165" fontId="9" fillId="3" borderId="15" xfId="1" applyNumberFormat="1" applyFont="1" applyFill="1" applyBorder="1" applyAlignment="1">
      <alignment vertical="center" wrapText="1"/>
    </xf>
    <xf numFmtId="164" fontId="8" fillId="0" borderId="10" xfId="1" applyFont="1" applyBorder="1" applyAlignment="1">
      <alignment horizontal="right" vertical="center"/>
    </xf>
    <xf numFmtId="165" fontId="9" fillId="0" borderId="10" xfId="1" applyNumberFormat="1" applyFont="1" applyBorder="1" applyAlignment="1">
      <alignment vertical="center" wrapText="1"/>
    </xf>
    <xf numFmtId="165" fontId="9" fillId="3" borderId="10" xfId="1" applyNumberFormat="1" applyFont="1" applyFill="1" applyBorder="1" applyAlignment="1">
      <alignment vertical="center" wrapText="1"/>
    </xf>
    <xf numFmtId="165" fontId="9" fillId="0" borderId="11" xfId="1" applyNumberFormat="1" applyFont="1" applyBorder="1" applyAlignment="1">
      <alignment vertical="center" wrapText="1"/>
    </xf>
    <xf numFmtId="164" fontId="8" fillId="0" borderId="10" xfId="1" applyFont="1" applyBorder="1" applyAlignment="1">
      <alignment horizontal="right"/>
    </xf>
    <xf numFmtId="164" fontId="8" fillId="0" borderId="0" xfId="1" applyFont="1" applyAlignment="1">
      <alignment horizontal="left"/>
    </xf>
    <xf numFmtId="167" fontId="10" fillId="0" borderId="0" xfId="1" applyNumberFormat="1" applyFont="1" applyAlignment="1">
      <alignment horizontal="right"/>
    </xf>
    <xf numFmtId="2" fontId="8" fillId="0" borderId="0" xfId="1" applyNumberFormat="1" applyFont="1" applyAlignment="1">
      <alignment horizontal="left"/>
    </xf>
    <xf numFmtId="164" fontId="10" fillId="0" borderId="0" xfId="1" applyFont="1" applyAlignment="1">
      <alignment horizontal="left"/>
    </xf>
    <xf numFmtId="164" fontId="9" fillId="0" borderId="5" xfId="1" applyFont="1" applyBorder="1" applyAlignment="1">
      <alignment vertical="center" wrapText="1"/>
    </xf>
    <xf numFmtId="164" fontId="9" fillId="3" borderId="4" xfId="1" applyFont="1" applyFill="1" applyBorder="1" applyAlignment="1">
      <alignment vertical="center" wrapText="1"/>
    </xf>
    <xf numFmtId="164" fontId="9" fillId="0" borderId="8" xfId="1" applyFont="1" applyBorder="1" applyAlignment="1">
      <alignment vertical="center" wrapText="1"/>
    </xf>
    <xf numFmtId="164" fontId="9" fillId="0" borderId="7" xfId="1" applyFont="1" applyBorder="1" applyAlignment="1">
      <alignment vertical="center" wrapText="1"/>
    </xf>
    <xf numFmtId="164" fontId="9" fillId="3" borderId="6" xfId="1" applyFont="1" applyFill="1" applyBorder="1" applyAlignment="1">
      <alignment vertical="center" wrapText="1"/>
    </xf>
    <xf numFmtId="164" fontId="9" fillId="0" borderId="13" xfId="1" applyFont="1" applyBorder="1" applyAlignment="1">
      <alignment vertical="center" wrapText="1"/>
    </xf>
    <xf numFmtId="164" fontId="9" fillId="0" borderId="2" xfId="1" applyFont="1" applyBorder="1" applyAlignment="1">
      <alignment vertical="center" wrapText="1"/>
    </xf>
    <xf numFmtId="164" fontId="9" fillId="3" borderId="3" xfId="1" applyFont="1" applyFill="1" applyBorder="1" applyAlignment="1">
      <alignment vertical="center" wrapText="1"/>
    </xf>
    <xf numFmtId="164" fontId="9" fillId="0" borderId="3" xfId="1" applyFont="1" applyBorder="1" applyAlignment="1">
      <alignment vertical="center" wrapText="1"/>
    </xf>
    <xf numFmtId="164" fontId="9" fillId="0" borderId="12" xfId="1" applyFont="1" applyBorder="1" applyAlignment="1">
      <alignment vertical="center" wrapText="1"/>
    </xf>
    <xf numFmtId="164" fontId="9" fillId="0" borderId="4" xfId="1" applyFont="1" applyBorder="1" applyAlignment="1">
      <alignment vertical="center" wrapText="1"/>
    </xf>
    <xf numFmtId="164" fontId="9" fillId="3" borderId="5" xfId="1" applyFont="1" applyFill="1" applyBorder="1" applyAlignment="1">
      <alignment vertical="center" wrapText="1"/>
    </xf>
    <xf numFmtId="164" fontId="9" fillId="0" borderId="14" xfId="1" applyFont="1" applyBorder="1" applyAlignment="1">
      <alignment vertical="center" wrapText="1"/>
    </xf>
    <xf numFmtId="164" fontId="9" fillId="0" borderId="0" xfId="1" applyFont="1" applyAlignment="1">
      <alignment vertical="center" wrapText="1"/>
    </xf>
    <xf numFmtId="164" fontId="9" fillId="0" borderId="6" xfId="1" applyFont="1" applyBorder="1" applyAlignment="1">
      <alignment vertical="center" wrapText="1"/>
    </xf>
    <xf numFmtId="164" fontId="9" fillId="3" borderId="7" xfId="1" applyFont="1" applyFill="1" applyBorder="1" applyAlignment="1">
      <alignment vertical="center" wrapText="1"/>
    </xf>
    <xf numFmtId="164" fontId="9" fillId="0" borderId="15" xfId="1" applyFont="1" applyBorder="1" applyAlignment="1">
      <alignment vertical="center" wrapText="1"/>
    </xf>
    <xf numFmtId="164" fontId="9" fillId="0" borderId="10" xfId="1" applyFont="1" applyBorder="1" applyAlignment="1">
      <alignment vertical="center" wrapText="1"/>
    </xf>
    <xf numFmtId="164" fontId="9" fillId="0" borderId="11" xfId="1" applyFont="1" applyBorder="1" applyAlignment="1">
      <alignment vertical="center" wrapText="1"/>
    </xf>
    <xf numFmtId="164" fontId="9" fillId="3" borderId="0" xfId="1" applyFont="1" applyFill="1" applyAlignment="1">
      <alignment vertical="center" wrapText="1"/>
    </xf>
    <xf numFmtId="164" fontId="9" fillId="0" borderId="0" xfId="1" applyFont="1" applyAlignment="1">
      <alignment horizontal="right" vertical="center"/>
    </xf>
    <xf numFmtId="164" fontId="9" fillId="3" borderId="10" xfId="1" applyFont="1" applyFill="1" applyBorder="1" applyAlignment="1">
      <alignment vertical="center" wrapText="1"/>
    </xf>
    <xf numFmtId="165" fontId="9" fillId="3" borderId="16" xfId="1" applyNumberFormat="1" applyFont="1" applyFill="1" applyBorder="1" applyAlignment="1">
      <alignment vertical="center" wrapText="1"/>
    </xf>
    <xf numFmtId="164" fontId="9" fillId="3" borderId="16" xfId="1" applyFont="1" applyFill="1" applyBorder="1" applyAlignment="1">
      <alignment vertical="center" wrapText="1"/>
    </xf>
    <xf numFmtId="165" fontId="9" fillId="0" borderId="16" xfId="1" applyNumberFormat="1" applyFont="1" applyBorder="1" applyAlignment="1">
      <alignment vertical="center" wrapText="1"/>
    </xf>
    <xf numFmtId="164" fontId="9" fillId="0" borderId="16" xfId="1" applyFont="1" applyBorder="1" applyAlignment="1">
      <alignment vertical="center" wrapText="1"/>
    </xf>
    <xf numFmtId="164" fontId="5" fillId="0" borderId="14" xfId="1" applyFont="1" applyBorder="1"/>
    <xf numFmtId="164" fontId="10" fillId="0" borderId="14" xfId="1" applyFont="1" applyBorder="1"/>
    <xf numFmtId="2" fontId="10" fillId="0" borderId="0" xfId="1" applyNumberFormat="1" applyFont="1"/>
    <xf numFmtId="2" fontId="10" fillId="0" borderId="0" xfId="1" applyNumberFormat="1" applyFont="1" applyAlignment="1">
      <alignment horizontal="left"/>
    </xf>
    <xf numFmtId="164" fontId="11" fillId="0" borderId="5" xfId="1" applyFont="1" applyBorder="1" applyAlignment="1">
      <alignment horizontal="center"/>
    </xf>
    <xf numFmtId="14" fontId="11" fillId="0" borderId="7" xfId="1" applyNumberFormat="1" applyFont="1" applyBorder="1" applyAlignment="1">
      <alignment horizontal="center"/>
    </xf>
    <xf numFmtId="2" fontId="9" fillId="3" borderId="10" xfId="1" applyNumberFormat="1" applyFont="1" applyFill="1" applyBorder="1" applyAlignment="1">
      <alignment vertical="center" wrapText="1"/>
    </xf>
  </cellXfs>
  <cellStyles count="4">
    <cellStyle name="Normal" xfId="0" builtinId="0"/>
    <cellStyle name="Normal_xdefoe abated" xfId="1" xr:uid="{00000000-0005-0000-0000-000001000000}"/>
    <cellStyle name="Output Amounts" xfId="2" xr:uid="{00000000-0005-0000-0000-000002000000}"/>
    <cellStyle name="Output Line Item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_BEO/EXCEL/Revenue/New%20format%20schedule/second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evenue\ANNEEM\ACTSERV\200405\rcc%20reconciliation%2004051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using/BEO%20Service%20Charge%20&amp;%20Revenues/Barbican/Service%20Charge/Actuals/201617/BLOCKS/A%20master%20sheet%20070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Actuals/202425/A%20master%20sheet%202425.xlsx" TargetMode="External"/><Relationship Id="rId1" Type="http://schemas.openxmlformats.org/officeDocument/2006/relationships/externalLinkPath" Target="/sites/BarbicanServiceChargeandRevenues/Shared%20Documents/General/Service%20Charge/Actuals/202425/A%20master%20sheet%202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6 attribution to blocks "/>
      <sheetName val="new annex 6 attribution to bloc"/>
      <sheetName val="annex 6 b"/>
      <sheetName val="new annex 6b "/>
      <sheetName val="annex 7 Defoe"/>
      <sheetName val="annex 7 Seddon"/>
      <sheetName val="defoe"/>
      <sheetName val="54"/>
      <sheetName val="seddon"/>
      <sheetName val="31 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1"/>
      <sheetName val="Annex 2"/>
      <sheetName val="Annex 3 - Schedule Order "/>
      <sheetName val="annex 4 "/>
      <sheetName val="Reasons for Adjustments Annex 5"/>
      <sheetName val="annex 6 attribution to blocks "/>
      <sheetName val="Annex 6  b"/>
      <sheetName val="annex 6 EstWideTerrace Block %"/>
      <sheetName val="Annex 7 Typical flat"/>
      <sheetName val="annex 8 GL and SCS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A"/>
      <sheetName val="WIL"/>
      <sheetName val="wall freehold"/>
      <sheetName val="POS &amp; WALL"/>
      <sheetName val="THO"/>
      <sheetName val="SPE"/>
      <sheetName val="SHA"/>
      <sheetName val="SED abated"/>
      <sheetName val="SED"/>
      <sheetName val="MOU abated"/>
      <sheetName val="MOU"/>
      <sheetName val="milton"/>
      <sheetName val="LJM"/>
      <sheetName val="LAU"/>
      <sheetName val="JTC  abated"/>
      <sheetName val="JTC "/>
      <sheetName val="GIL"/>
      <sheetName val="DEF"/>
      <sheetName val="CRO"/>
      <sheetName val="BUN abated"/>
      <sheetName val="BUN"/>
      <sheetName val="BRY abated"/>
      <sheetName val="BRY"/>
      <sheetName val="BRE abated"/>
      <sheetName val="BRE"/>
      <sheetName val="BRA"/>
      <sheetName val="BEN abated"/>
      <sheetName val="BEN"/>
      <sheetName val="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nciliation"/>
      <sheetName val="A"/>
      <sheetName val="WIL"/>
      <sheetName val="wall freehold"/>
      <sheetName val="postern"/>
      <sheetName val="2 wallside"/>
      <sheetName val="1 wallside"/>
      <sheetName val="THO"/>
      <sheetName val="SPE"/>
      <sheetName val="SHA"/>
      <sheetName val="SED"/>
      <sheetName val="MOU"/>
      <sheetName val="milton"/>
      <sheetName val="LJM"/>
      <sheetName val="LAU"/>
      <sheetName val="JTC "/>
      <sheetName val="GIL"/>
      <sheetName val="Frobisher"/>
      <sheetName val="DEF"/>
      <sheetName val="CRO"/>
      <sheetName val="BUN"/>
      <sheetName val="BRY"/>
      <sheetName val="BRE"/>
      <sheetName val="BRA"/>
      <sheetName val="BEN"/>
      <sheetName val="AN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B8">
            <v>13772.853701622924</v>
          </cell>
          <cell r="C8">
            <v>18253.148994121086</v>
          </cell>
          <cell r="D8">
            <v>11411.610996537669</v>
          </cell>
          <cell r="E8">
            <v>23487.294030508863</v>
          </cell>
        </row>
        <row r="12">
          <cell r="B12">
            <v>4822.5860043939083</v>
          </cell>
          <cell r="C12">
            <v>4224.7388098016245</v>
          </cell>
          <cell r="D12">
            <v>5185</v>
          </cell>
          <cell r="E12">
            <v>5737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B14">
            <v>12093.582460506223</v>
          </cell>
          <cell r="C14">
            <v>13619.259999999997</v>
          </cell>
          <cell r="D14">
            <v>13344.7392</v>
          </cell>
          <cell r="E14">
            <v>6000</v>
          </cell>
        </row>
        <row r="15">
          <cell r="B15">
            <v>29211.43801192606</v>
          </cell>
          <cell r="C15">
            <v>30090.053717165916</v>
          </cell>
          <cell r="D15">
            <v>31968.633220885116</v>
          </cell>
          <cell r="E15">
            <v>34898.972954250537</v>
          </cell>
        </row>
        <row r="16">
          <cell r="B16">
            <v>14200.984352790916</v>
          </cell>
          <cell r="C16">
            <v>17452.080236111331</v>
          </cell>
          <cell r="D16">
            <v>13519</v>
          </cell>
          <cell r="E16">
            <v>14086</v>
          </cell>
        </row>
        <row r="17">
          <cell r="B17">
            <v>2101.3187047841261</v>
          </cell>
          <cell r="C17">
            <v>2552.7773162193644</v>
          </cell>
          <cell r="D17">
            <v>1862</v>
          </cell>
          <cell r="E17">
            <v>2362</v>
          </cell>
        </row>
        <row r="22">
          <cell r="B22">
            <v>4671.1189178960831</v>
          </cell>
          <cell r="C22">
            <v>5033.6736768771643</v>
          </cell>
          <cell r="D22">
            <v>4241</v>
          </cell>
          <cell r="E22">
            <v>4185</v>
          </cell>
        </row>
        <row r="23">
          <cell r="B23">
            <v>53274.338219510733</v>
          </cell>
          <cell r="C23">
            <v>52732.456177775857</v>
          </cell>
          <cell r="D23">
            <v>35945.729043470034</v>
          </cell>
          <cell r="E23">
            <v>24644.094998591441</v>
          </cell>
        </row>
        <row r="24">
          <cell r="B24">
            <v>6526.8710011535659</v>
          </cell>
          <cell r="C24">
            <v>7078.8382108300011</v>
          </cell>
          <cell r="D24">
            <v>5779</v>
          </cell>
          <cell r="E24">
            <v>5891</v>
          </cell>
        </row>
        <row r="25">
          <cell r="B25">
            <v>8363.1850870268863</v>
          </cell>
          <cell r="C25">
            <v>9507.2999999999993</v>
          </cell>
          <cell r="D25">
            <v>8938.3097859154932</v>
          </cell>
          <cell r="E25">
            <v>10989.671399999999</v>
          </cell>
        </row>
        <row r="26">
          <cell r="B26">
            <v>31565.119999999999</v>
          </cell>
          <cell r="C26">
            <v>25027.370000000003</v>
          </cell>
          <cell r="D26">
            <v>32380.434636399994</v>
          </cell>
          <cell r="E26">
            <v>30525</v>
          </cell>
        </row>
        <row r="27">
          <cell r="B27">
            <v>65194.16</v>
          </cell>
          <cell r="C27">
            <v>57857.36</v>
          </cell>
          <cell r="D27">
            <v>76602.383067444069</v>
          </cell>
          <cell r="E27">
            <v>85100</v>
          </cell>
        </row>
        <row r="32">
          <cell r="B32">
            <v>2517</v>
          </cell>
          <cell r="C32">
            <v>2337</v>
          </cell>
          <cell r="D32">
            <v>2712</v>
          </cell>
          <cell r="E32">
            <v>2613</v>
          </cell>
        </row>
        <row r="38">
          <cell r="B38">
            <v>464.46869256630561</v>
          </cell>
          <cell r="C38">
            <v>421.68</v>
          </cell>
        </row>
        <row r="39">
          <cell r="B39">
            <v>0</v>
          </cell>
        </row>
        <row r="41">
          <cell r="B41">
            <v>0</v>
          </cell>
          <cell r="C41">
            <v>1484</v>
          </cell>
        </row>
        <row r="43">
          <cell r="B43">
            <v>2545</v>
          </cell>
        </row>
        <row r="44">
          <cell r="B44">
            <v>820.28707508404932</v>
          </cell>
          <cell r="C44">
            <v>14234.332730668659</v>
          </cell>
        </row>
        <row r="45">
          <cell r="B45">
            <v>0</v>
          </cell>
        </row>
        <row r="46">
          <cell r="B46">
            <v>2457.5784058027261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1"/>
  <sheetViews>
    <sheetView showGridLines="0" topLeftCell="A19" zoomScale="80" zoomScaleNormal="80" workbookViewId="0">
      <selection activeCell="B63" sqref="B63"/>
    </sheetView>
  </sheetViews>
  <sheetFormatPr defaultColWidth="9.5" defaultRowHeight="15.5"/>
  <cols>
    <col min="1" max="1" width="82.25" style="12" customWidth="1"/>
    <col min="2" max="2" width="13.25" style="12" customWidth="1"/>
    <col min="3" max="3" width="12.08203125" style="12" customWidth="1"/>
    <col min="4" max="4" width="12" style="12" customWidth="1"/>
    <col min="5" max="6" width="10.5" style="12" customWidth="1"/>
    <col min="7" max="7" width="3.25" style="12" customWidth="1"/>
    <col min="8" max="16384" width="9.5" style="12"/>
  </cols>
  <sheetData>
    <row r="1" spans="1:6">
      <c r="A1" s="8"/>
      <c r="B1" s="9"/>
      <c r="C1" s="10"/>
      <c r="D1" s="9"/>
      <c r="E1" s="11"/>
      <c r="F1" s="11"/>
    </row>
    <row r="2" spans="1:6">
      <c r="A2" s="13" t="s">
        <v>0</v>
      </c>
      <c r="B2" s="14"/>
      <c r="C2" s="15"/>
      <c r="D2" s="14"/>
      <c r="E2" s="16"/>
      <c r="F2" s="17"/>
    </row>
    <row r="3" spans="1:6">
      <c r="A3" s="13" t="s">
        <v>1</v>
      </c>
      <c r="B3" s="14" t="s">
        <v>2</v>
      </c>
      <c r="C3" s="15" t="s">
        <v>2</v>
      </c>
      <c r="D3" s="14" t="s">
        <v>2</v>
      </c>
      <c r="E3" s="112" t="s">
        <v>3</v>
      </c>
      <c r="F3" s="112" t="s">
        <v>3</v>
      </c>
    </row>
    <row r="4" spans="1:6">
      <c r="A4" s="13" t="s">
        <v>4</v>
      </c>
      <c r="B4" s="14"/>
      <c r="C4" s="15"/>
      <c r="D4" s="14" t="s">
        <v>5</v>
      </c>
      <c r="E4" s="112"/>
      <c r="F4" s="112"/>
    </row>
    <row r="5" spans="1:6" ht="16" thickBot="1">
      <c r="A5" s="19"/>
      <c r="B5" s="20" t="s">
        <v>6</v>
      </c>
      <c r="C5" s="21" t="s">
        <v>7</v>
      </c>
      <c r="D5" s="22" t="s">
        <v>8</v>
      </c>
      <c r="E5" s="113" t="s">
        <v>7</v>
      </c>
      <c r="F5" s="113" t="s">
        <v>9</v>
      </c>
    </row>
    <row r="6" spans="1:6">
      <c r="A6" s="23"/>
      <c r="B6" s="24" t="s">
        <v>10</v>
      </c>
      <c r="C6" s="25" t="s">
        <v>10</v>
      </c>
      <c r="D6" s="24"/>
      <c r="E6" s="26" t="s">
        <v>10</v>
      </c>
      <c r="F6" s="27" t="s">
        <v>10</v>
      </c>
    </row>
    <row r="7" spans="1:6" ht="20.149999999999999" customHeight="1">
      <c r="A7" s="28" t="s">
        <v>11</v>
      </c>
      <c r="B7" s="29"/>
      <c r="C7" s="30"/>
      <c r="D7" s="29"/>
      <c r="E7" s="17"/>
      <c r="F7" s="31"/>
    </row>
    <row r="8" spans="1:6" ht="30" customHeight="1">
      <c r="A8" s="32" t="s">
        <v>12</v>
      </c>
      <c r="B8" s="82">
        <f>[4]BRY!$B$8</f>
        <v>13772.853701622924</v>
      </c>
      <c r="C8" s="83">
        <f>[4]BRY!$C$8</f>
        <v>18253.148994121086</v>
      </c>
      <c r="D8" s="35">
        <f>(C8-B8)/B8</f>
        <v>0.32529898229952348</v>
      </c>
      <c r="E8" s="82">
        <f>[4]BRY!$D$8</f>
        <v>11411.610996537669</v>
      </c>
      <c r="F8" s="84">
        <f>[4]BRY!$E$8</f>
        <v>23487.294030508863</v>
      </c>
    </row>
    <row r="9" spans="1:6" ht="12.75" customHeight="1" thickBot="1">
      <c r="A9" s="37"/>
      <c r="B9" s="85"/>
      <c r="C9" s="86"/>
      <c r="D9" s="40"/>
      <c r="E9" s="85"/>
      <c r="F9" s="87"/>
    </row>
    <row r="10" spans="1:6" ht="8.25" customHeight="1">
      <c r="A10" s="42"/>
      <c r="B10" s="82"/>
      <c r="C10" s="83"/>
      <c r="D10" s="35"/>
      <c r="E10" s="82"/>
      <c r="F10" s="84"/>
    </row>
    <row r="11" spans="1:6" ht="20.149999999999999" customHeight="1">
      <c r="A11" s="43" t="s">
        <v>13</v>
      </c>
      <c r="B11" s="82"/>
      <c r="C11" s="83"/>
      <c r="D11" s="35"/>
      <c r="E11" s="82"/>
      <c r="F11" s="84"/>
    </row>
    <row r="12" spans="1:6" ht="20.149999999999999" customHeight="1">
      <c r="A12" s="42" t="s">
        <v>14</v>
      </c>
      <c r="B12" s="82">
        <f>[4]BRY!$B$12</f>
        <v>4822.5860043939083</v>
      </c>
      <c r="C12" s="83">
        <f>[4]BRY!$C$12</f>
        <v>4224.7388098016245</v>
      </c>
      <c r="D12" s="35">
        <f>(C12-B12)/B12</f>
        <v>-0.12396817683449896</v>
      </c>
      <c r="E12" s="82">
        <f>[4]BRY!$D$12</f>
        <v>5185</v>
      </c>
      <c r="F12" s="84">
        <f>[4]BRY!$E$12</f>
        <v>5737</v>
      </c>
    </row>
    <row r="13" spans="1:6" ht="20.149999999999999" customHeight="1">
      <c r="A13" s="42" t="s">
        <v>15</v>
      </c>
      <c r="B13" s="82">
        <f>[4]BRY!$B$13</f>
        <v>0</v>
      </c>
      <c r="C13" s="83">
        <f>[4]BRY!$C$13</f>
        <v>0</v>
      </c>
      <c r="D13" s="35">
        <v>0</v>
      </c>
      <c r="E13" s="82">
        <f>[4]BRY!$D$13</f>
        <v>0</v>
      </c>
      <c r="F13" s="84">
        <f>[4]BRY!$E$13</f>
        <v>0</v>
      </c>
    </row>
    <row r="14" spans="1:6" ht="20.149999999999999" customHeight="1">
      <c r="A14" s="42" t="s">
        <v>16</v>
      </c>
      <c r="B14" s="82">
        <f>[4]BRY!$B$14</f>
        <v>12093.582460506223</v>
      </c>
      <c r="C14" s="83">
        <f>[4]BRY!$C$14</f>
        <v>13619.259999999997</v>
      </c>
      <c r="D14" s="35">
        <f t="shared" ref="D14:D17" si="0">(C14-B14)/B14</f>
        <v>0.12615596284030389</v>
      </c>
      <c r="E14" s="82">
        <f>[4]BRY!$D$14</f>
        <v>13344.7392</v>
      </c>
      <c r="F14" s="84">
        <f>[4]BRY!$E$14</f>
        <v>6000</v>
      </c>
    </row>
    <row r="15" spans="1:6" ht="20.149999999999999" customHeight="1">
      <c r="A15" s="42" t="s">
        <v>17</v>
      </c>
      <c r="B15" s="82">
        <f>[4]BRY!$B$15</f>
        <v>29211.43801192606</v>
      </c>
      <c r="C15" s="83">
        <f>[4]BRY!$C$15</f>
        <v>30090.053717165916</v>
      </c>
      <c r="D15" s="35">
        <f t="shared" si="0"/>
        <v>3.0077797090343382E-2</v>
      </c>
      <c r="E15" s="82">
        <f>[4]BRY!$D$15</f>
        <v>31968.633220885116</v>
      </c>
      <c r="F15" s="84">
        <f>[4]BRY!$E$15</f>
        <v>34898.972954250537</v>
      </c>
    </row>
    <row r="16" spans="1:6" ht="20.149999999999999" customHeight="1">
      <c r="A16" s="42" t="s">
        <v>18</v>
      </c>
      <c r="B16" s="82">
        <f>[4]BRY!$B$16</f>
        <v>14200.984352790916</v>
      </c>
      <c r="C16" s="83">
        <f>[4]BRY!$C$16</f>
        <v>17452.080236111331</v>
      </c>
      <c r="D16" s="35">
        <f t="shared" si="0"/>
        <v>0.22893454443399044</v>
      </c>
      <c r="E16" s="82">
        <f>[4]BRY!$D$16</f>
        <v>13519</v>
      </c>
      <c r="F16" s="84">
        <f>[4]BRY!$E$16</f>
        <v>14086</v>
      </c>
    </row>
    <row r="17" spans="1:6" ht="20.149999999999999" customHeight="1">
      <c r="A17" s="42" t="s">
        <v>19</v>
      </c>
      <c r="B17" s="82">
        <f>[4]BRY!$B$17</f>
        <v>2101.3187047841261</v>
      </c>
      <c r="C17" s="83">
        <f>[4]BRY!$C$17</f>
        <v>2552.7773162193644</v>
      </c>
      <c r="D17" s="35">
        <f t="shared" si="0"/>
        <v>0.21484537800353221</v>
      </c>
      <c r="E17" s="82">
        <f>[4]BRY!$D$17</f>
        <v>1862</v>
      </c>
      <c r="F17" s="84">
        <f>[4]BRY!$E$17</f>
        <v>2362</v>
      </c>
    </row>
    <row r="18" spans="1:6" ht="11.25" customHeight="1">
      <c r="A18" s="42"/>
      <c r="B18" s="82"/>
      <c r="C18" s="83"/>
      <c r="D18" s="35"/>
      <c r="E18" s="82"/>
      <c r="F18" s="84"/>
    </row>
    <row r="19" spans="1:6" ht="20.149999999999999" customHeight="1" thickBot="1">
      <c r="A19" s="44" t="s">
        <v>20</v>
      </c>
      <c r="B19" s="85">
        <f>SUM(B12:B18)</f>
        <v>62429.909534401238</v>
      </c>
      <c r="C19" s="86">
        <f>SUM(C12:C18)</f>
        <v>67938.910079298235</v>
      </c>
      <c r="D19" s="40">
        <f>(C19-B19)/B19</f>
        <v>8.8242968570398608E-2</v>
      </c>
      <c r="E19" s="85">
        <f>SUM(E12:E18)</f>
        <v>65879.37242088512</v>
      </c>
      <c r="F19" s="87">
        <f>SUM(F12:F18)</f>
        <v>63083.972954250537</v>
      </c>
    </row>
    <row r="20" spans="1:6" ht="11.25" customHeight="1">
      <c r="A20" s="42"/>
      <c r="B20" s="88"/>
      <c r="C20" s="89"/>
      <c r="D20" s="47"/>
      <c r="E20" s="90"/>
      <c r="F20" s="91"/>
    </row>
    <row r="21" spans="1:6" ht="20.149999999999999" customHeight="1">
      <c r="A21" s="43" t="s">
        <v>21</v>
      </c>
      <c r="B21" s="92"/>
      <c r="C21" s="93"/>
      <c r="D21" s="52"/>
      <c r="E21" s="82"/>
      <c r="F21" s="84"/>
    </row>
    <row r="22" spans="1:6" ht="20.149999999999999" customHeight="1">
      <c r="A22" s="42" t="s">
        <v>22</v>
      </c>
      <c r="B22" s="92">
        <f>[4]BRY!$B$22</f>
        <v>4671.1189178960831</v>
      </c>
      <c r="C22" s="93">
        <f>[4]BRY!$C$22</f>
        <v>5033.6736768771643</v>
      </c>
      <c r="D22" s="52">
        <f>(C22-B22)/B22</f>
        <v>7.7616255409823601E-2</v>
      </c>
      <c r="E22" s="82">
        <f>[4]BRY!$D$22</f>
        <v>4241</v>
      </c>
      <c r="F22" s="84">
        <f>[4]BRY!$E$22</f>
        <v>4185</v>
      </c>
    </row>
    <row r="23" spans="1:6" ht="19.5" customHeight="1">
      <c r="A23" s="42" t="s">
        <v>23</v>
      </c>
      <c r="B23" s="92">
        <f>[4]BRY!$B$23</f>
        <v>53274.338219510733</v>
      </c>
      <c r="C23" s="93">
        <f>[4]BRY!$C$23</f>
        <v>52732.456177775857</v>
      </c>
      <c r="D23" s="52">
        <f t="shared" ref="D23:D27" si="1">(C23-B23)/B23</f>
        <v>-1.0171539616355514E-2</v>
      </c>
      <c r="E23" s="82">
        <f>[4]BRY!$D$23</f>
        <v>35945.729043470034</v>
      </c>
      <c r="F23" s="84">
        <f>[4]BRY!$E$23</f>
        <v>24644.094998591441</v>
      </c>
    </row>
    <row r="24" spans="1:6" ht="20.149999999999999" customHeight="1">
      <c r="A24" s="42" t="s">
        <v>24</v>
      </c>
      <c r="B24" s="92">
        <f>[4]BRY!$B$24</f>
        <v>6526.8710011535659</v>
      </c>
      <c r="C24" s="93">
        <f>[4]BRY!$C$24</f>
        <v>7078.8382108300011</v>
      </c>
      <c r="D24" s="52">
        <f t="shared" si="1"/>
        <v>8.4568426368298075E-2</v>
      </c>
      <c r="E24" s="82">
        <f>[4]BRY!$D$24</f>
        <v>5779</v>
      </c>
      <c r="F24" s="84">
        <f>[4]BRY!$E$24</f>
        <v>5891</v>
      </c>
    </row>
    <row r="25" spans="1:6" ht="20.149999999999999" customHeight="1">
      <c r="A25" s="42" t="s">
        <v>25</v>
      </c>
      <c r="B25" s="92">
        <f>[4]BRY!$B$25</f>
        <v>8363.1850870268863</v>
      </c>
      <c r="C25" s="93">
        <f>[4]BRY!$C$25</f>
        <v>9507.2999999999993</v>
      </c>
      <c r="D25" s="52">
        <f t="shared" si="1"/>
        <v>0.13680372980718594</v>
      </c>
      <c r="E25" s="82">
        <f>[4]BRY!$D$25</f>
        <v>8938.3097859154932</v>
      </c>
      <c r="F25" s="84">
        <f>[4]BRY!$E$25</f>
        <v>10989.671399999999</v>
      </c>
    </row>
    <row r="26" spans="1:6" ht="18.75" customHeight="1">
      <c r="A26" s="42" t="s">
        <v>26</v>
      </c>
      <c r="B26" s="92">
        <f>[4]BRY!$B$26</f>
        <v>31565.119999999999</v>
      </c>
      <c r="C26" s="93">
        <f>[4]BRY!$C$26</f>
        <v>25027.370000000003</v>
      </c>
      <c r="D26" s="52">
        <f t="shared" si="1"/>
        <v>-0.20711944069910068</v>
      </c>
      <c r="E26" s="82">
        <f>[4]BRY!$D$26</f>
        <v>32380.434636399994</v>
      </c>
      <c r="F26" s="84">
        <f>[4]BRY!$E$26</f>
        <v>30525</v>
      </c>
    </row>
    <row r="27" spans="1:6" ht="20.149999999999999" customHeight="1">
      <c r="A27" s="42" t="s">
        <v>27</v>
      </c>
      <c r="B27" s="92">
        <f>[4]BRY!$B$27</f>
        <v>65194.16</v>
      </c>
      <c r="C27" s="93">
        <f>[4]BRY!$C$27</f>
        <v>57857.36</v>
      </c>
      <c r="D27" s="52">
        <f t="shared" si="1"/>
        <v>-0.11253768742476324</v>
      </c>
      <c r="E27" s="82">
        <f>[4]BRY!$D$27</f>
        <v>76602.383067444069</v>
      </c>
      <c r="F27" s="84">
        <f>[4]BRY!$E$27</f>
        <v>85100</v>
      </c>
    </row>
    <row r="28" spans="1:6" ht="10.5" customHeight="1">
      <c r="A28" s="42"/>
      <c r="B28" s="92"/>
      <c r="C28" s="93"/>
      <c r="D28" s="52"/>
      <c r="E28" s="82"/>
      <c r="F28" s="84"/>
    </row>
    <row r="29" spans="1:6" ht="20.149999999999999" customHeight="1" thickBot="1">
      <c r="A29" s="54" t="s">
        <v>20</v>
      </c>
      <c r="B29" s="92">
        <f>SUM(B22:B28)</f>
        <v>169594.79322558729</v>
      </c>
      <c r="C29" s="93">
        <f>SUM(C22:C28)</f>
        <v>157236.998065483</v>
      </c>
      <c r="D29" s="52">
        <f>(C29-B29)/B29</f>
        <v>-7.2866595283184843E-2</v>
      </c>
      <c r="E29" s="82">
        <f>SUM(E22:E27)</f>
        <v>163886.85653322958</v>
      </c>
      <c r="F29" s="84">
        <f>SUM(F22:F28)</f>
        <v>161334.76639859146</v>
      </c>
    </row>
    <row r="30" spans="1:6" ht="12" customHeight="1">
      <c r="A30" s="55"/>
      <c r="B30" s="88"/>
      <c r="C30" s="89"/>
      <c r="D30" s="56"/>
      <c r="E30" s="94"/>
      <c r="F30" s="90"/>
    </row>
    <row r="31" spans="1:6" ht="20.149999999999999" customHeight="1">
      <c r="A31" s="43" t="s">
        <v>28</v>
      </c>
      <c r="B31" s="92"/>
      <c r="C31" s="93"/>
      <c r="D31" s="58"/>
      <c r="E31" s="95"/>
      <c r="F31" s="82"/>
    </row>
    <row r="32" spans="1:6" ht="20.149999999999999" customHeight="1">
      <c r="A32" s="42" t="s">
        <v>29</v>
      </c>
      <c r="B32" s="92">
        <f>[4]BRY!$B$32</f>
        <v>2517</v>
      </c>
      <c r="C32" s="93">
        <f>[4]BRY!$C$32</f>
        <v>2337</v>
      </c>
      <c r="D32" s="58">
        <f>(C32-B32)/B32</f>
        <v>-7.1513706793802145E-2</v>
      </c>
      <c r="E32" s="95">
        <f>[4]BRY!$D$32</f>
        <v>2712</v>
      </c>
      <c r="F32" s="82">
        <f>[4]BRY!$E$32</f>
        <v>2613</v>
      </c>
    </row>
    <row r="33" spans="1:6" ht="10.5" customHeight="1" thickBot="1">
      <c r="A33" s="60"/>
      <c r="B33" s="96"/>
      <c r="C33" s="97"/>
      <c r="D33" s="63"/>
      <c r="E33" s="98"/>
      <c r="F33" s="85"/>
    </row>
    <row r="34" spans="1:6" s="67" customFormat="1" ht="19.5" customHeight="1" thickBot="1">
      <c r="A34" s="65" t="s">
        <v>30</v>
      </c>
      <c r="B34" s="99">
        <f>B32+B29+B19+B8</f>
        <v>248314.55646161144</v>
      </c>
      <c r="C34" s="105">
        <f>C32+C29+C19+C8</f>
        <v>245766.05713890234</v>
      </c>
      <c r="D34" s="66">
        <f>(C34-B34)/B34</f>
        <v>-1.0263189395838309E-2</v>
      </c>
      <c r="E34" s="107">
        <f>E32+E29+E19+E8</f>
        <v>243889.83995065239</v>
      </c>
      <c r="F34" s="99">
        <f>F32+F29+F19+F8</f>
        <v>250519.03338335085</v>
      </c>
    </row>
    <row r="35" spans="1:6" s="67" customFormat="1" ht="23.25" customHeight="1">
      <c r="A35" s="68" t="s">
        <v>31</v>
      </c>
      <c r="B35" s="90"/>
      <c r="C35" s="101"/>
      <c r="D35" s="70"/>
      <c r="E35" s="95"/>
      <c r="F35" s="90"/>
    </row>
    <row r="36" spans="1:6" s="67" customFormat="1" ht="23.25" customHeight="1">
      <c r="A36" s="68"/>
      <c r="B36" s="82"/>
      <c r="C36" s="101"/>
      <c r="D36" s="35"/>
      <c r="E36" s="95"/>
      <c r="F36" s="82"/>
    </row>
    <row r="37" spans="1:6" s="67" customFormat="1" ht="23.25" customHeight="1">
      <c r="A37" s="71" t="s">
        <v>32</v>
      </c>
      <c r="B37" s="82">
        <f>[4]BRY!$B$45</f>
        <v>0</v>
      </c>
      <c r="C37" s="101">
        <v>0</v>
      </c>
      <c r="D37" s="35"/>
      <c r="E37" s="102">
        <v>0</v>
      </c>
      <c r="F37" s="82">
        <v>0</v>
      </c>
    </row>
    <row r="38" spans="1:6" s="67" customFormat="1" ht="23.25" customHeight="1">
      <c r="A38" s="71" t="s">
        <v>33</v>
      </c>
      <c r="B38" s="82">
        <f>[4]BRY!$B$38</f>
        <v>464.46869256630561</v>
      </c>
      <c r="C38" s="101">
        <f>[4]BRY!$C$38</f>
        <v>421.68</v>
      </c>
      <c r="D38" s="35"/>
      <c r="E38" s="95">
        <v>0</v>
      </c>
      <c r="F38" s="82">
        <v>0</v>
      </c>
    </row>
    <row r="39" spans="1:6" s="67" customFormat="1" ht="23.25" customHeight="1">
      <c r="A39" s="71" t="s">
        <v>34</v>
      </c>
      <c r="B39" s="82">
        <f>[4]BRY!$B$39</f>
        <v>0</v>
      </c>
      <c r="C39" s="101">
        <v>0</v>
      </c>
      <c r="D39" s="35"/>
      <c r="E39" s="95">
        <v>0</v>
      </c>
      <c r="F39" s="82">
        <v>0</v>
      </c>
    </row>
    <row r="40" spans="1:6" s="67" customFormat="1" ht="23.25" customHeight="1">
      <c r="A40" s="71" t="s">
        <v>35</v>
      </c>
      <c r="B40" s="82">
        <f>[4]BRY!$B$41</f>
        <v>0</v>
      </c>
      <c r="C40" s="101">
        <f>[4]BRY!$C$41</f>
        <v>1484</v>
      </c>
      <c r="D40" s="35"/>
      <c r="E40" s="95">
        <v>0</v>
      </c>
      <c r="F40" s="82">
        <v>0</v>
      </c>
    </row>
    <row r="41" spans="1:6" s="67" customFormat="1" ht="23.25" customHeight="1">
      <c r="A41" s="71" t="s">
        <v>36</v>
      </c>
      <c r="B41" s="82">
        <v>0</v>
      </c>
      <c r="C41" s="101">
        <v>0</v>
      </c>
      <c r="D41" s="35"/>
      <c r="E41" s="95">
        <v>0</v>
      </c>
      <c r="F41" s="82">
        <v>0</v>
      </c>
    </row>
    <row r="42" spans="1:6" s="67" customFormat="1" ht="23.25" customHeight="1">
      <c r="A42" s="71" t="s">
        <v>37</v>
      </c>
      <c r="B42" s="82">
        <f>[4]BRY!$B$43</f>
        <v>2545</v>
      </c>
      <c r="C42" s="101">
        <v>0</v>
      </c>
      <c r="D42" s="35"/>
      <c r="E42" s="95">
        <v>0</v>
      </c>
      <c r="F42" s="82">
        <v>0</v>
      </c>
    </row>
    <row r="43" spans="1:6" s="67" customFormat="1" ht="23.25" customHeight="1">
      <c r="A43" s="71" t="s">
        <v>38</v>
      </c>
      <c r="B43" s="82">
        <f>[4]BRY!$B$46</f>
        <v>2457.5784058027261</v>
      </c>
      <c r="C43" s="101">
        <v>0</v>
      </c>
      <c r="D43" s="35"/>
      <c r="E43" s="95">
        <v>0</v>
      </c>
      <c r="F43" s="82">
        <v>0</v>
      </c>
    </row>
    <row r="44" spans="1:6" s="67" customFormat="1" ht="23.25" customHeight="1">
      <c r="A44" s="71" t="s">
        <v>39</v>
      </c>
      <c r="B44" s="82">
        <f>[4]BRY!$B$44</f>
        <v>820.28707508404932</v>
      </c>
      <c r="C44" s="101">
        <f>[4]BRY!$C$44</f>
        <v>14234.332730668659</v>
      </c>
      <c r="D44" s="35"/>
      <c r="E44" s="95">
        <v>0</v>
      </c>
      <c r="F44" s="82">
        <v>0</v>
      </c>
    </row>
    <row r="45" spans="1:6" ht="23.25" customHeight="1" thickBot="1">
      <c r="A45" s="42"/>
      <c r="B45" s="85"/>
      <c r="C45" s="101"/>
      <c r="D45" s="40"/>
      <c r="E45" s="95"/>
      <c r="F45" s="85"/>
    </row>
    <row r="46" spans="1:6" s="67" customFormat="1" ht="20.149999999999999" customHeight="1" thickBot="1">
      <c r="A46" s="73" t="s">
        <v>40</v>
      </c>
      <c r="B46" s="99">
        <f>SUM(B37:B45)</f>
        <v>6287.3341734530813</v>
      </c>
      <c r="C46" s="103">
        <f>SUM(C37:C45)</f>
        <v>16140.012730668659</v>
      </c>
      <c r="D46" s="66"/>
      <c r="E46" s="99">
        <f>SUM(E37:E45)</f>
        <v>0</v>
      </c>
      <c r="F46" s="100">
        <f>SUM(F37:F45)</f>
        <v>0</v>
      </c>
    </row>
    <row r="47" spans="1:6" ht="16" thickBot="1">
      <c r="A47" s="77" t="s">
        <v>41</v>
      </c>
      <c r="B47" s="99">
        <f>B46+B34</f>
        <v>254601.89063506451</v>
      </c>
      <c r="C47" s="114">
        <f>C46+C34</f>
        <v>261906.06986957099</v>
      </c>
      <c r="D47" s="66"/>
      <c r="E47" s="99">
        <f>E46+E34</f>
        <v>243889.83995065239</v>
      </c>
      <c r="F47" s="100">
        <f>F46+F34</f>
        <v>250519.03338335085</v>
      </c>
    </row>
    <row r="48" spans="1:6">
      <c r="E48" s="109"/>
    </row>
    <row r="49" spans="1:4">
      <c r="A49" s="78" t="s">
        <v>42</v>
      </c>
      <c r="B49" s="78"/>
      <c r="C49" s="78"/>
      <c r="D49" s="78"/>
    </row>
    <row r="50" spans="1:4">
      <c r="A50" s="81"/>
      <c r="B50" s="81"/>
      <c r="C50" s="81"/>
      <c r="D50" s="81"/>
    </row>
    <row r="51" spans="1:4">
      <c r="A51" s="81"/>
      <c r="B51" s="81"/>
      <c r="C51" s="81"/>
      <c r="D51" s="81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7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2"/>
  <sheetViews>
    <sheetView showGridLines="0" topLeftCell="A22" zoomScale="80" zoomScaleNormal="80" workbookViewId="0">
      <selection activeCell="D52" sqref="D52"/>
    </sheetView>
  </sheetViews>
  <sheetFormatPr defaultColWidth="9.5" defaultRowHeight="15.5"/>
  <cols>
    <col min="1" max="1" width="82.08203125" style="12" customWidth="1"/>
    <col min="2" max="2" width="13.25" style="12" customWidth="1"/>
    <col min="3" max="3" width="14.75" style="12" customWidth="1"/>
    <col min="4" max="4" width="13.08203125" style="12" customWidth="1"/>
    <col min="5" max="6" width="10.5" style="12" customWidth="1"/>
    <col min="7" max="7" width="3.25" style="12" customWidth="1"/>
    <col min="8" max="16384" width="9.5" style="12"/>
  </cols>
  <sheetData>
    <row r="1" spans="1:6">
      <c r="A1" s="8"/>
      <c r="B1" s="9"/>
      <c r="C1" s="10"/>
      <c r="D1" s="9"/>
      <c r="E1" s="11"/>
      <c r="F1" s="11"/>
    </row>
    <row r="2" spans="1:6">
      <c r="A2" s="13" t="s">
        <v>0</v>
      </c>
      <c r="B2" s="14"/>
      <c r="C2" s="15"/>
      <c r="D2" s="14"/>
      <c r="E2" s="16"/>
      <c r="F2" s="17"/>
    </row>
    <row r="3" spans="1:6">
      <c r="A3" s="13" t="s">
        <v>43</v>
      </c>
      <c r="B3" s="14" t="s">
        <v>2</v>
      </c>
      <c r="C3" s="15" t="s">
        <v>2</v>
      </c>
      <c r="D3" s="14" t="s">
        <v>2</v>
      </c>
      <c r="E3" s="112" t="s">
        <v>3</v>
      </c>
      <c r="F3" s="112" t="s">
        <v>3</v>
      </c>
    </row>
    <row r="4" spans="1:6">
      <c r="A4" s="18">
        <v>1.77E-2</v>
      </c>
      <c r="B4" s="14"/>
      <c r="C4" s="15"/>
      <c r="D4" s="14" t="s">
        <v>5</v>
      </c>
      <c r="E4" s="112"/>
      <c r="F4" s="112"/>
    </row>
    <row r="5" spans="1:6" ht="16" thickBot="1">
      <c r="A5" s="19"/>
      <c r="B5" s="20" t="s">
        <v>6</v>
      </c>
      <c r="C5" s="21" t="s">
        <v>7</v>
      </c>
      <c r="D5" s="22" t="s">
        <v>8</v>
      </c>
      <c r="E5" s="113" t="s">
        <v>7</v>
      </c>
      <c r="F5" s="113" t="s">
        <v>9</v>
      </c>
    </row>
    <row r="6" spans="1:6">
      <c r="A6" s="23"/>
      <c r="B6" s="24" t="s">
        <v>10</v>
      </c>
      <c r="C6" s="25" t="s">
        <v>10</v>
      </c>
      <c r="D6" s="24"/>
      <c r="E6" s="26" t="s">
        <v>10</v>
      </c>
      <c r="F6" s="27" t="s">
        <v>10</v>
      </c>
    </row>
    <row r="7" spans="1:6" ht="20.149999999999999" customHeight="1">
      <c r="A7" s="28" t="s">
        <v>11</v>
      </c>
      <c r="B7" s="29"/>
      <c r="C7" s="30"/>
      <c r="D7" s="29"/>
      <c r="E7" s="17"/>
      <c r="F7" s="31"/>
    </row>
    <row r="8" spans="1:6" ht="30" customHeight="1">
      <c r="A8" s="32" t="s">
        <v>12</v>
      </c>
      <c r="B8" s="33">
        <f>$A$4*BRY!B8</f>
        <v>243.77951051872577</v>
      </c>
      <c r="C8" s="34">
        <f>$A$4*BRY!C8</f>
        <v>323.08073719594324</v>
      </c>
      <c r="D8" s="35">
        <f>(C8-B8)/B8</f>
        <v>0.32529898229952348</v>
      </c>
      <c r="E8" s="33">
        <f>$A$4*BRY!E8</f>
        <v>201.98551463871675</v>
      </c>
      <c r="F8" s="36">
        <f>$A$4*BRY!F8</f>
        <v>415.72510434000691</v>
      </c>
    </row>
    <row r="9" spans="1:6" ht="12.75" customHeight="1" thickBot="1">
      <c r="A9" s="37"/>
      <c r="B9" s="38"/>
      <c r="C9" s="39"/>
      <c r="D9" s="40"/>
      <c r="E9" s="38"/>
      <c r="F9" s="41"/>
    </row>
    <row r="10" spans="1:6" ht="8.25" customHeight="1">
      <c r="A10" s="42"/>
      <c r="B10" s="33"/>
      <c r="C10" s="34"/>
      <c r="D10" s="35"/>
      <c r="E10" s="33"/>
      <c r="F10" s="36"/>
    </row>
    <row r="11" spans="1:6" ht="20.149999999999999" customHeight="1">
      <c r="A11" s="43" t="s">
        <v>13</v>
      </c>
      <c r="B11" s="33"/>
      <c r="C11" s="34"/>
      <c r="D11" s="35"/>
      <c r="E11" s="33"/>
      <c r="F11" s="36"/>
    </row>
    <row r="12" spans="1:6" ht="20.149999999999999" customHeight="1">
      <c r="A12" s="42" t="s">
        <v>14</v>
      </c>
      <c r="B12" s="33">
        <f>$A$4*BRY!B12</f>
        <v>85.35977227777218</v>
      </c>
      <c r="C12" s="34">
        <f>$A$4*BRY!C12</f>
        <v>74.777876933488756</v>
      </c>
      <c r="D12" s="35"/>
      <c r="E12" s="33">
        <f>$A$4*BRY!E12</f>
        <v>91.774500000000003</v>
      </c>
      <c r="F12" s="36">
        <f>$A$4*BRY!F12</f>
        <v>101.5449</v>
      </c>
    </row>
    <row r="13" spans="1:6" ht="20.149999999999999" customHeight="1">
      <c r="A13" s="42" t="s">
        <v>15</v>
      </c>
      <c r="B13" s="33">
        <f>$A$4*BRY!B13</f>
        <v>0</v>
      </c>
      <c r="C13" s="34">
        <f>$A$4*BRY!C13</f>
        <v>0</v>
      </c>
      <c r="D13" s="35"/>
      <c r="E13" s="33">
        <f>$A$4*BRY!E13</f>
        <v>0</v>
      </c>
      <c r="F13" s="36">
        <f>$A$4*BRY!F13</f>
        <v>0</v>
      </c>
    </row>
    <row r="14" spans="1:6" ht="20.149999999999999" customHeight="1">
      <c r="A14" s="42" t="s">
        <v>16</v>
      </c>
      <c r="B14" s="33">
        <f>$A$4*BRY!B14</f>
        <v>214.05640955096015</v>
      </c>
      <c r="C14" s="34">
        <f>$A$4*BRY!C14</f>
        <v>241.06090199999994</v>
      </c>
      <c r="D14" s="35"/>
      <c r="E14" s="33">
        <f>$A$4*BRY!E14</f>
        <v>236.20188383999999</v>
      </c>
      <c r="F14" s="36">
        <f>$A$4*BRY!F14</f>
        <v>106.2</v>
      </c>
    </row>
    <row r="15" spans="1:6" ht="20.149999999999999" customHeight="1">
      <c r="A15" s="42" t="s">
        <v>17</v>
      </c>
      <c r="B15" s="33">
        <f>$A$4*BRY!B15</f>
        <v>517.04245281109127</v>
      </c>
      <c r="C15" s="34">
        <f>$A$4*BRY!C15</f>
        <v>532.59395079383671</v>
      </c>
      <c r="D15" s="35"/>
      <c r="E15" s="33">
        <f>$A$4*BRY!E15</f>
        <v>565.84480800966662</v>
      </c>
      <c r="F15" s="36">
        <f>$A$4*BRY!F15</f>
        <v>617.71182129023452</v>
      </c>
    </row>
    <row r="16" spans="1:6" ht="20.149999999999999" customHeight="1">
      <c r="A16" s="42" t="s">
        <v>18</v>
      </c>
      <c r="B16" s="33">
        <f>$A$4*BRY!B16</f>
        <v>251.35742304439921</v>
      </c>
      <c r="C16" s="34">
        <f>$A$4*BRY!C16</f>
        <v>308.90182017917056</v>
      </c>
      <c r="D16" s="35"/>
      <c r="E16" s="33">
        <f>$A$4*BRY!E16</f>
        <v>239.28630000000001</v>
      </c>
      <c r="F16" s="36">
        <f>$A$4*BRY!F16</f>
        <v>249.32220000000001</v>
      </c>
    </row>
    <row r="17" spans="1:6" ht="20.149999999999999" customHeight="1">
      <c r="A17" s="42" t="s">
        <v>19</v>
      </c>
      <c r="B17" s="33">
        <f>$A$4*BRY!B17</f>
        <v>37.193341074679033</v>
      </c>
      <c r="C17" s="34">
        <f>$A$4*BRY!C17</f>
        <v>45.184158497082748</v>
      </c>
      <c r="D17" s="35"/>
      <c r="E17" s="33">
        <f>$A$4*BRY!E17</f>
        <v>32.9574</v>
      </c>
      <c r="F17" s="36">
        <f>$A$4*BRY!F17</f>
        <v>41.807400000000001</v>
      </c>
    </row>
    <row r="18" spans="1:6" ht="11.25" customHeight="1">
      <c r="A18" s="42"/>
      <c r="B18" s="33"/>
      <c r="C18" s="34"/>
      <c r="D18" s="35"/>
      <c r="E18" s="33"/>
      <c r="F18" s="36"/>
    </row>
    <row r="19" spans="1:6" ht="20.149999999999999" customHeight="1" thickBot="1">
      <c r="A19" s="44" t="s">
        <v>20</v>
      </c>
      <c r="B19" s="38">
        <f>$A$4*BRY!B19</f>
        <v>1105.0093987589019</v>
      </c>
      <c r="C19" s="39">
        <f>SUM(C12:C17)</f>
        <v>1202.5187084035788</v>
      </c>
      <c r="D19" s="40">
        <f>(C19-B19)/B19</f>
        <v>8.8242968570398692E-2</v>
      </c>
      <c r="E19" s="38">
        <f>$A$4*BRY!E19</f>
        <v>1166.0648918496668</v>
      </c>
      <c r="F19" s="41">
        <f>$A$4*BRY!F19</f>
        <v>1116.5863212902345</v>
      </c>
    </row>
    <row r="20" spans="1:6" ht="11.25" customHeight="1">
      <c r="A20" s="42"/>
      <c r="B20" s="45"/>
      <c r="C20" s="46"/>
      <c r="D20" s="47"/>
      <c r="E20" s="48"/>
      <c r="F20" s="49"/>
    </row>
    <row r="21" spans="1:6" ht="20.149999999999999" customHeight="1">
      <c r="A21" s="43" t="s">
        <v>21</v>
      </c>
      <c r="B21" s="50"/>
      <c r="C21" s="51"/>
      <c r="D21" s="52"/>
      <c r="E21" s="33"/>
      <c r="F21" s="36"/>
    </row>
    <row r="22" spans="1:6" ht="20.149999999999999" customHeight="1">
      <c r="A22" s="42" t="s">
        <v>22</v>
      </c>
      <c r="B22" s="50">
        <f>$A$4*BRY!B22</f>
        <v>82.67880484676067</v>
      </c>
      <c r="C22" s="51">
        <f>$A$4*BRY!C22</f>
        <v>89.096024080725812</v>
      </c>
      <c r="D22" s="52"/>
      <c r="E22" s="33">
        <f>$A$4*BRY!E22</f>
        <v>75.065700000000007</v>
      </c>
      <c r="F22" s="36">
        <f>$A$4*BRY!F22</f>
        <v>74.0745</v>
      </c>
    </row>
    <row r="23" spans="1:6" ht="19.5" customHeight="1">
      <c r="A23" s="42" t="s">
        <v>23</v>
      </c>
      <c r="B23" s="50">
        <f>$A$4*BRY!B23</f>
        <v>942.95578648534001</v>
      </c>
      <c r="C23" s="51">
        <f>$A$4*BRY!C23</f>
        <v>933.36447434663273</v>
      </c>
      <c r="D23" s="52"/>
      <c r="E23" s="33">
        <f>$A$4*BRY!E23</f>
        <v>636.23940406941961</v>
      </c>
      <c r="F23" s="36">
        <f>$A$4*BRY!F23</f>
        <v>436.2004814750685</v>
      </c>
    </row>
    <row r="24" spans="1:6" ht="20.149999999999999" customHeight="1">
      <c r="A24" s="42" t="s">
        <v>24</v>
      </c>
      <c r="B24" s="50">
        <f>$A$4*BRY!B24</f>
        <v>115.52561672041811</v>
      </c>
      <c r="C24" s="51">
        <f>$A$4*BRY!C24</f>
        <v>125.29543633169102</v>
      </c>
      <c r="D24" s="52"/>
      <c r="E24" s="33">
        <f>$A$4*BRY!E24</f>
        <v>102.28830000000001</v>
      </c>
      <c r="F24" s="36">
        <f>$A$4*BRY!F24</f>
        <v>104.27070000000001</v>
      </c>
    </row>
    <row r="25" spans="1:6" ht="20.149999999999999" customHeight="1">
      <c r="A25" s="42" t="s">
        <v>25</v>
      </c>
      <c r="B25" s="50">
        <f>$A$4*BRY!B25</f>
        <v>148.02837604037589</v>
      </c>
      <c r="C25" s="51">
        <f>$A$4*BRY!C25</f>
        <v>168.27920999999998</v>
      </c>
      <c r="D25" s="52"/>
      <c r="E25" s="33">
        <f>$A$4*BRY!E25</f>
        <v>158.20808321070425</v>
      </c>
      <c r="F25" s="36">
        <f>$A$4*BRY!F25</f>
        <v>194.51718377999998</v>
      </c>
    </row>
    <row r="26" spans="1:6" ht="18.75" customHeight="1">
      <c r="A26" s="53" t="s">
        <v>26</v>
      </c>
      <c r="B26" s="50">
        <f>$A$4*BRY!B26</f>
        <v>558.70262400000001</v>
      </c>
      <c r="C26" s="51">
        <f>$A$4*BRY!C26</f>
        <v>442.98444900000004</v>
      </c>
      <c r="D26" s="52"/>
      <c r="E26" s="33">
        <f>$A$4*BRY!E26</f>
        <v>573.1336930642799</v>
      </c>
      <c r="F26" s="36">
        <f>$A$4*BRY!F26</f>
        <v>540.29250000000002</v>
      </c>
    </row>
    <row r="27" spans="1:6" ht="20.149999999999999" customHeight="1">
      <c r="A27" s="42" t="s">
        <v>27</v>
      </c>
      <c r="B27" s="50">
        <f>$A$4*BRY!B27</f>
        <v>1153.9366320000001</v>
      </c>
      <c r="C27" s="51">
        <f>$A$4*BRY!C27</f>
        <v>1024.075272</v>
      </c>
      <c r="D27" s="52"/>
      <c r="E27" s="33">
        <f>$A$4*BRY!E27</f>
        <v>1355.86218029376</v>
      </c>
      <c r="F27" s="36">
        <f>$A$4*BRY!F27</f>
        <v>1506.27</v>
      </c>
    </row>
    <row r="28" spans="1:6" ht="10.5" customHeight="1">
      <c r="A28" s="42"/>
      <c r="B28" s="50"/>
      <c r="C28" s="51"/>
      <c r="D28" s="52"/>
      <c r="E28" s="33"/>
      <c r="F28" s="36"/>
    </row>
    <row r="29" spans="1:6" ht="20.149999999999999" customHeight="1" thickBot="1">
      <c r="A29" s="54" t="s">
        <v>20</v>
      </c>
      <c r="B29" s="50">
        <f>$A$4*BRY!B29</f>
        <v>3001.8278400928953</v>
      </c>
      <c r="C29" s="51">
        <f>SUM(C22:C27)</f>
        <v>2783.0948657590498</v>
      </c>
      <c r="D29" s="52">
        <f>(C29-B29)/B29</f>
        <v>-7.2866595283184704E-2</v>
      </c>
      <c r="E29" s="33">
        <f>$A$4*BRY!E29</f>
        <v>2900.7973606381638</v>
      </c>
      <c r="F29" s="36">
        <f>$A$4*BRY!F29</f>
        <v>2855.625365255069</v>
      </c>
    </row>
    <row r="30" spans="1:6" ht="12" customHeight="1">
      <c r="A30" s="55"/>
      <c r="B30" s="45"/>
      <c r="C30" s="46"/>
      <c r="D30" s="56"/>
      <c r="E30" s="57"/>
      <c r="F30" s="48"/>
    </row>
    <row r="31" spans="1:6" ht="20.149999999999999" customHeight="1">
      <c r="A31" s="43" t="s">
        <v>28</v>
      </c>
      <c r="B31" s="50"/>
      <c r="C31" s="51"/>
      <c r="D31" s="58"/>
      <c r="E31" s="59"/>
      <c r="F31" s="33"/>
    </row>
    <row r="32" spans="1:6" ht="20.149999999999999" customHeight="1">
      <c r="A32" s="42" t="s">
        <v>29</v>
      </c>
      <c r="B32" s="50">
        <f>$A$4*BRY!B32</f>
        <v>44.550899999999999</v>
      </c>
      <c r="C32" s="51">
        <f>$A$4*BRY!C32</f>
        <v>41.364899999999999</v>
      </c>
      <c r="D32" s="58">
        <f>(C32-B32)/B32</f>
        <v>-7.1513706793802145E-2</v>
      </c>
      <c r="E32" s="59">
        <f>$A$4*BRY!E32</f>
        <v>48.002400000000002</v>
      </c>
      <c r="F32" s="33">
        <f>$A$4*BRY!F32</f>
        <v>46.250100000000003</v>
      </c>
    </row>
    <row r="33" spans="1:6" ht="10.5" customHeight="1" thickBot="1">
      <c r="A33" s="60"/>
      <c r="B33" s="61"/>
      <c r="C33" s="62"/>
      <c r="D33" s="63"/>
      <c r="E33" s="64"/>
      <c r="F33" s="38"/>
    </row>
    <row r="34" spans="1:6" s="67" customFormat="1" ht="19.5" customHeight="1" thickBot="1">
      <c r="A34" s="65" t="s">
        <v>30</v>
      </c>
      <c r="B34" s="74">
        <f>$A$4*BRY!B34</f>
        <v>4395.1676493705227</v>
      </c>
      <c r="C34" s="104">
        <f>C32+C29+C19+C8</f>
        <v>4350.0592113585717</v>
      </c>
      <c r="D34" s="66">
        <f>(C34-B34)/B34</f>
        <v>-1.0263189395838271E-2</v>
      </c>
      <c r="E34" s="106">
        <f>$A$4*BRY!E34</f>
        <v>4316.8501671265476</v>
      </c>
      <c r="F34" s="74">
        <f>$A$4*BRY!F34</f>
        <v>4434.1868908853103</v>
      </c>
    </row>
    <row r="35" spans="1:6" s="67" customFormat="1" ht="23.25" customHeight="1">
      <c r="A35" s="68" t="s">
        <v>31</v>
      </c>
      <c r="B35" s="48"/>
      <c r="C35" s="69"/>
      <c r="D35" s="70"/>
      <c r="E35" s="59"/>
      <c r="F35" s="48"/>
    </row>
    <row r="36" spans="1:6" s="67" customFormat="1" ht="23.25" customHeight="1">
      <c r="A36" s="68"/>
      <c r="B36" s="33"/>
      <c r="C36" s="69"/>
      <c r="D36" s="35"/>
      <c r="E36" s="59"/>
      <c r="F36" s="33"/>
    </row>
    <row r="37" spans="1:6" s="67" customFormat="1" ht="23.25" customHeight="1">
      <c r="A37" s="71" t="s">
        <v>32</v>
      </c>
      <c r="B37" s="33">
        <f>$A$4*BRY!B37</f>
        <v>0</v>
      </c>
      <c r="C37" s="69">
        <f>$A$4*BRY!C37</f>
        <v>0</v>
      </c>
      <c r="D37" s="35"/>
      <c r="E37" s="59">
        <f>$A$4*BRY!E37</f>
        <v>0</v>
      </c>
      <c r="F37" s="33">
        <f>$A$4*BRY!F37</f>
        <v>0</v>
      </c>
    </row>
    <row r="38" spans="1:6" s="67" customFormat="1" ht="23.25" customHeight="1">
      <c r="A38" s="71" t="s">
        <v>33</v>
      </c>
      <c r="B38" s="33">
        <f>$A$4*BRY!B38</f>
        <v>8.2210958584236096</v>
      </c>
      <c r="C38" s="69">
        <f>$A$4*BRY!C38</f>
        <v>7.4637359999999999</v>
      </c>
      <c r="D38" s="35"/>
      <c r="E38" s="59">
        <f>$A$4*BRY!E38</f>
        <v>0</v>
      </c>
      <c r="F38" s="33">
        <f>$A$4*BRY!F38</f>
        <v>0</v>
      </c>
    </row>
    <row r="39" spans="1:6" s="67" customFormat="1" ht="23.25" customHeight="1">
      <c r="A39" s="71" t="s">
        <v>34</v>
      </c>
      <c r="B39" s="33">
        <f>$A$4*BRY!B39</f>
        <v>0</v>
      </c>
      <c r="C39" s="69">
        <f>$A$4*BRY!C39</f>
        <v>0</v>
      </c>
      <c r="D39" s="35"/>
      <c r="E39" s="59">
        <f>$A$4*BRY!E39</f>
        <v>0</v>
      </c>
      <c r="F39" s="33">
        <f>$A$4*BRY!F39</f>
        <v>0</v>
      </c>
    </row>
    <row r="40" spans="1:6" s="67" customFormat="1" ht="23.25" customHeight="1">
      <c r="A40" s="71" t="s">
        <v>35</v>
      </c>
      <c r="B40" s="33">
        <f>$A$4*BRY!B40</f>
        <v>0</v>
      </c>
      <c r="C40" s="69">
        <f>$A$4*BRY!C40</f>
        <v>26.2668</v>
      </c>
      <c r="D40" s="35"/>
      <c r="E40" s="59">
        <f>$A$4*BRY!E40</f>
        <v>0</v>
      </c>
      <c r="F40" s="33">
        <f>$A$4*BRY!F40</f>
        <v>0</v>
      </c>
    </row>
    <row r="41" spans="1:6" s="67" customFormat="1" ht="23.25" customHeight="1">
      <c r="A41" s="71" t="s">
        <v>36</v>
      </c>
      <c r="B41" s="33">
        <f>$A$4*BRY!B41</f>
        <v>0</v>
      </c>
      <c r="C41" s="69">
        <f>$A$4*BRY!C41</f>
        <v>0</v>
      </c>
      <c r="D41" s="35"/>
      <c r="E41" s="59">
        <f>$A$4*BRY!E41</f>
        <v>0</v>
      </c>
      <c r="F41" s="33">
        <f>$A$4*BRY!F41</f>
        <v>0</v>
      </c>
    </row>
    <row r="42" spans="1:6" s="67" customFormat="1" ht="23.25" customHeight="1">
      <c r="A42" s="71" t="s">
        <v>37</v>
      </c>
      <c r="B42" s="33">
        <f>$A$4*BRY!B42</f>
        <v>45.046500000000002</v>
      </c>
      <c r="C42" s="69">
        <f>$A$4*BRY!C42</f>
        <v>0</v>
      </c>
      <c r="D42" s="35"/>
      <c r="E42" s="59">
        <f>$A$4*BRY!E42</f>
        <v>0</v>
      </c>
      <c r="F42" s="33">
        <f>$A$4*BRY!F42</f>
        <v>0</v>
      </c>
    </row>
    <row r="43" spans="1:6" s="67" customFormat="1" ht="23.25" customHeight="1">
      <c r="A43" s="71" t="s">
        <v>38</v>
      </c>
      <c r="B43" s="33">
        <f>$A$4*BRY!B43</f>
        <v>43.499137782708253</v>
      </c>
      <c r="C43" s="69">
        <f>$A$4*BRY!C43</f>
        <v>0</v>
      </c>
      <c r="D43" s="35"/>
      <c r="E43" s="59">
        <f>$A$4*BRY!E43</f>
        <v>0</v>
      </c>
      <c r="F43" s="33">
        <f>$A$4*BRY!F43</f>
        <v>0</v>
      </c>
    </row>
    <row r="44" spans="1:6" s="67" customFormat="1" ht="23.25" customHeight="1">
      <c r="A44" s="71" t="s">
        <v>39</v>
      </c>
      <c r="B44" s="33">
        <f>$A$4*BRY!B44</f>
        <v>14.519081228987673</v>
      </c>
      <c r="C44" s="69">
        <f>$A$4*BRY!C44</f>
        <v>251.94768933283527</v>
      </c>
      <c r="D44" s="35"/>
      <c r="E44" s="59">
        <f>$A$4*BRY!E44</f>
        <v>0</v>
      </c>
      <c r="F44" s="33">
        <f>$A$4*BRY!F44</f>
        <v>0</v>
      </c>
    </row>
    <row r="45" spans="1:6" ht="23.25" customHeight="1" thickBot="1">
      <c r="A45" s="42"/>
      <c r="B45" s="38"/>
      <c r="C45" s="72"/>
      <c r="D45" s="40"/>
      <c r="E45" s="64"/>
      <c r="F45" s="38"/>
    </row>
    <row r="46" spans="1:6" s="67" customFormat="1" ht="20.149999999999999" customHeight="1" thickBot="1">
      <c r="A46" s="73" t="s">
        <v>40</v>
      </c>
      <c r="B46" s="74">
        <f>$A$4*BRY!B46</f>
        <v>111.28581487011954</v>
      </c>
      <c r="C46" s="75">
        <f>SUM(C37:C44)</f>
        <v>285.67822533283527</v>
      </c>
      <c r="D46" s="66"/>
      <c r="E46" s="74">
        <f>$A$4*BRY!E46</f>
        <v>0</v>
      </c>
      <c r="F46" s="76">
        <f>$A$4*BRY!F46</f>
        <v>0</v>
      </c>
    </row>
    <row r="47" spans="1:6" ht="16" thickBot="1">
      <c r="A47" s="77" t="s">
        <v>41</v>
      </c>
      <c r="B47" s="74">
        <f>$A$4*BRY!B47</f>
        <v>4506.4534642406416</v>
      </c>
      <c r="C47" s="75">
        <f>C46+C34</f>
        <v>4635.7374366914073</v>
      </c>
      <c r="D47" s="66"/>
      <c r="E47" s="74">
        <f>$A$4*BRY!E47</f>
        <v>4316.8501671265476</v>
      </c>
      <c r="F47" s="76">
        <f>$A$4*BRY!F47</f>
        <v>4434.1868908853103</v>
      </c>
    </row>
    <row r="48" spans="1:6">
      <c r="E48" s="109"/>
    </row>
    <row r="49" spans="1:4">
      <c r="A49" s="78"/>
      <c r="B49" s="78"/>
      <c r="C49" s="79"/>
      <c r="D49" s="80"/>
    </row>
    <row r="50" spans="1:4">
      <c r="A50" s="78"/>
      <c r="B50" s="81"/>
      <c r="C50" s="79"/>
      <c r="D50" s="81"/>
    </row>
    <row r="51" spans="1:4">
      <c r="A51" s="78"/>
      <c r="B51" s="81"/>
      <c r="C51" s="79"/>
      <c r="D51" s="81"/>
    </row>
    <row r="52" spans="1:4">
      <c r="D52" s="110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showGridLines="0" topLeftCell="A19" zoomScale="80" zoomScaleNormal="80" workbookViewId="0">
      <selection activeCell="D51" sqref="D51"/>
    </sheetView>
  </sheetViews>
  <sheetFormatPr defaultColWidth="9.5" defaultRowHeight="15.5"/>
  <cols>
    <col min="1" max="1" width="82.08203125" style="12" customWidth="1"/>
    <col min="2" max="2" width="13.25" style="12" customWidth="1"/>
    <col min="3" max="3" width="14.75" style="12" customWidth="1"/>
    <col min="4" max="4" width="13.5" style="12" customWidth="1"/>
    <col min="5" max="6" width="10.5" style="12" customWidth="1"/>
    <col min="7" max="7" width="3.25" style="12" customWidth="1"/>
    <col min="8" max="16384" width="9.5" style="12"/>
  </cols>
  <sheetData>
    <row r="1" spans="1:6">
      <c r="A1" s="8"/>
      <c r="B1" s="9"/>
      <c r="C1" s="10"/>
      <c r="D1" s="9"/>
      <c r="E1" s="11"/>
      <c r="F1" s="11"/>
    </row>
    <row r="2" spans="1:6">
      <c r="A2" s="13" t="s">
        <v>0</v>
      </c>
      <c r="B2" s="14"/>
      <c r="C2" s="15"/>
      <c r="D2" s="14"/>
      <c r="E2" s="16"/>
      <c r="F2" s="17"/>
    </row>
    <row r="3" spans="1:6">
      <c r="A3" s="13" t="s">
        <v>44</v>
      </c>
      <c r="B3" s="14" t="s">
        <v>2</v>
      </c>
      <c r="C3" s="15" t="s">
        <v>2</v>
      </c>
      <c r="D3" s="14" t="s">
        <v>2</v>
      </c>
      <c r="E3" s="112" t="s">
        <v>3</v>
      </c>
      <c r="F3" s="112" t="s">
        <v>3</v>
      </c>
    </row>
    <row r="4" spans="1:6">
      <c r="A4" s="18">
        <v>1.7299999999999999E-2</v>
      </c>
      <c r="B4" s="14"/>
      <c r="C4" s="15"/>
      <c r="D4" s="14" t="s">
        <v>5</v>
      </c>
      <c r="E4" s="112"/>
      <c r="F4" s="112"/>
    </row>
    <row r="5" spans="1:6" ht="16" thickBot="1">
      <c r="A5" s="19"/>
      <c r="B5" s="20" t="s">
        <v>6</v>
      </c>
      <c r="C5" s="21" t="s">
        <v>7</v>
      </c>
      <c r="D5" s="22" t="s">
        <v>8</v>
      </c>
      <c r="E5" s="113" t="s">
        <v>7</v>
      </c>
      <c r="F5" s="113" t="s">
        <v>9</v>
      </c>
    </row>
    <row r="6" spans="1:6">
      <c r="A6" s="23"/>
      <c r="B6" s="24" t="s">
        <v>10</v>
      </c>
      <c r="C6" s="25" t="s">
        <v>10</v>
      </c>
      <c r="D6" s="24"/>
      <c r="E6" s="26" t="s">
        <v>10</v>
      </c>
      <c r="F6" s="27" t="s">
        <v>10</v>
      </c>
    </row>
    <row r="7" spans="1:6" ht="20.149999999999999" customHeight="1">
      <c r="A7" s="28" t="s">
        <v>11</v>
      </c>
      <c r="B7" s="29"/>
      <c r="C7" s="30"/>
      <c r="D7" s="29"/>
      <c r="E7" s="17"/>
      <c r="F7" s="31"/>
    </row>
    <row r="8" spans="1:6" ht="30" customHeight="1">
      <c r="A8" s="32" t="s">
        <v>12</v>
      </c>
      <c r="B8" s="33">
        <f>$A$4*BRY!B8</f>
        <v>238.27036903807658</v>
      </c>
      <c r="C8" s="34">
        <f>$A$4*BRY!C8</f>
        <v>315.77947759829476</v>
      </c>
      <c r="D8" s="35">
        <f>(C8-B8)/B8</f>
        <v>0.32529898229952342</v>
      </c>
      <c r="E8" s="33">
        <f>$A$4*BRY!E8</f>
        <v>197.42087024010166</v>
      </c>
      <c r="F8" s="36">
        <f>$A$4*BRY!F8</f>
        <v>406.33018672780332</v>
      </c>
    </row>
    <row r="9" spans="1:6" ht="12.75" customHeight="1" thickBot="1">
      <c r="A9" s="37"/>
      <c r="B9" s="38"/>
      <c r="C9" s="39"/>
      <c r="D9" s="40"/>
      <c r="E9" s="38"/>
      <c r="F9" s="41"/>
    </row>
    <row r="10" spans="1:6" ht="8.25" customHeight="1">
      <c r="A10" s="42"/>
      <c r="B10" s="33"/>
      <c r="C10" s="34"/>
      <c r="D10" s="35"/>
      <c r="E10" s="33"/>
      <c r="F10" s="36"/>
    </row>
    <row r="11" spans="1:6" ht="20.149999999999999" customHeight="1">
      <c r="A11" s="43" t="s">
        <v>13</v>
      </c>
      <c r="B11" s="33"/>
      <c r="C11" s="34"/>
      <c r="D11" s="35"/>
      <c r="E11" s="33"/>
      <c r="F11" s="36"/>
    </row>
    <row r="12" spans="1:6" ht="20.149999999999999" customHeight="1">
      <c r="A12" s="42" t="s">
        <v>14</v>
      </c>
      <c r="B12" s="33">
        <f>$A$4*BRY!B12</f>
        <v>83.430737876014604</v>
      </c>
      <c r="C12" s="34">
        <f>$A$4*BRY!C12</f>
        <v>73.087981409568101</v>
      </c>
      <c r="D12" s="35"/>
      <c r="E12" s="33">
        <f>$A$4*BRY!E12</f>
        <v>89.700499999999991</v>
      </c>
      <c r="F12" s="36">
        <f>$A$4*BRY!F12</f>
        <v>99.250100000000003</v>
      </c>
    </row>
    <row r="13" spans="1:6" ht="20.149999999999999" customHeight="1">
      <c r="A13" s="42" t="s">
        <v>15</v>
      </c>
      <c r="B13" s="33">
        <f>$A$4*BRY!B13</f>
        <v>0</v>
      </c>
      <c r="C13" s="34">
        <f>$A$4*BRY!C13</f>
        <v>0</v>
      </c>
      <c r="D13" s="35"/>
      <c r="E13" s="33">
        <f>$A$4*BRY!E13</f>
        <v>0</v>
      </c>
      <c r="F13" s="36">
        <f>$A$4*BRY!F13</f>
        <v>0</v>
      </c>
    </row>
    <row r="14" spans="1:6" ht="20.149999999999999" customHeight="1">
      <c r="A14" s="42" t="s">
        <v>16</v>
      </c>
      <c r="B14" s="33">
        <f>$A$4*BRY!B14</f>
        <v>209.21897656675765</v>
      </c>
      <c r="C14" s="34">
        <f>$A$4*BRY!C14</f>
        <v>235.61319799999993</v>
      </c>
      <c r="D14" s="35"/>
      <c r="E14" s="33">
        <f>$A$4*BRY!E14</f>
        <v>230.86398815999999</v>
      </c>
      <c r="F14" s="36">
        <f>$A$4*BRY!F14</f>
        <v>103.8</v>
      </c>
    </row>
    <row r="15" spans="1:6" ht="20.149999999999999" customHeight="1">
      <c r="A15" s="42" t="s">
        <v>17</v>
      </c>
      <c r="B15" s="33">
        <f>$A$4*BRY!B15</f>
        <v>505.35787760632081</v>
      </c>
      <c r="C15" s="34">
        <f>$A$4*BRY!C15</f>
        <v>520.55792930697032</v>
      </c>
      <c r="D15" s="35"/>
      <c r="E15" s="33">
        <f>$A$4*BRY!E15</f>
        <v>553.05735472131255</v>
      </c>
      <c r="F15" s="36">
        <f>$A$4*BRY!F15</f>
        <v>603.75223210853426</v>
      </c>
    </row>
    <row r="16" spans="1:6" ht="20.149999999999999" customHeight="1">
      <c r="A16" s="42" t="s">
        <v>18</v>
      </c>
      <c r="B16" s="33">
        <f>$A$4*BRY!B16</f>
        <v>245.67702930328284</v>
      </c>
      <c r="C16" s="34">
        <f>$A$4*BRY!C16</f>
        <v>301.92098808472599</v>
      </c>
      <c r="D16" s="35"/>
      <c r="E16" s="33">
        <f>$A$4*BRY!E16</f>
        <v>233.87869999999998</v>
      </c>
      <c r="F16" s="36">
        <f>$A$4*BRY!F16</f>
        <v>243.68779999999998</v>
      </c>
    </row>
    <row r="17" spans="1:6" ht="20.149999999999999" customHeight="1">
      <c r="A17" s="42" t="s">
        <v>19</v>
      </c>
      <c r="B17" s="33">
        <f>$A$4*BRY!B17</f>
        <v>36.352813592765379</v>
      </c>
      <c r="C17" s="34">
        <f>$A$4*BRY!C17</f>
        <v>44.163047570595005</v>
      </c>
      <c r="D17" s="35"/>
      <c r="E17" s="33">
        <f>$A$4*BRY!E17</f>
        <v>32.212600000000002</v>
      </c>
      <c r="F17" s="36">
        <f>$A$4*BRY!F17</f>
        <v>40.8626</v>
      </c>
    </row>
    <row r="18" spans="1:6" ht="11.25" customHeight="1">
      <c r="A18" s="42"/>
      <c r="B18" s="33"/>
      <c r="C18" s="34"/>
      <c r="D18" s="35"/>
      <c r="E18" s="33"/>
      <c r="F18" s="36"/>
    </row>
    <row r="19" spans="1:6" ht="20.149999999999999" customHeight="1" thickBot="1">
      <c r="A19" s="44" t="s">
        <v>20</v>
      </c>
      <c r="B19" s="38">
        <f>$A$4*BRY!B19</f>
        <v>1080.0374349451413</v>
      </c>
      <c r="C19" s="39">
        <f>SUM(C12:C17)</f>
        <v>1175.3431443718594</v>
      </c>
      <c r="D19" s="40">
        <f>(C19-B19)/B19</f>
        <v>8.8242968570398636E-2</v>
      </c>
      <c r="E19" s="38">
        <f>$A$4*BRY!E19</f>
        <v>1139.7131428813125</v>
      </c>
      <c r="F19" s="41">
        <f>$A$4*BRY!F19</f>
        <v>1091.3527321085342</v>
      </c>
    </row>
    <row r="20" spans="1:6" ht="11.25" customHeight="1">
      <c r="A20" s="42"/>
      <c r="B20" s="45"/>
      <c r="C20" s="46"/>
      <c r="D20" s="47"/>
      <c r="E20" s="48"/>
      <c r="F20" s="49"/>
    </row>
    <row r="21" spans="1:6" ht="20.149999999999999" customHeight="1">
      <c r="A21" s="43" t="s">
        <v>21</v>
      </c>
      <c r="B21" s="50"/>
      <c r="C21" s="51"/>
      <c r="D21" s="52"/>
      <c r="E21" s="33"/>
      <c r="F21" s="36"/>
    </row>
    <row r="22" spans="1:6" ht="20.149999999999999" customHeight="1">
      <c r="A22" s="42" t="s">
        <v>22</v>
      </c>
      <c r="B22" s="50">
        <f>$A$4*BRY!B22</f>
        <v>80.810357279602229</v>
      </c>
      <c r="C22" s="51">
        <f>$A$4*BRY!C22</f>
        <v>87.082554609974935</v>
      </c>
      <c r="D22" s="52"/>
      <c r="E22" s="33">
        <f>$A$4*BRY!E22</f>
        <v>73.369299999999996</v>
      </c>
      <c r="F22" s="36">
        <f>$A$4*BRY!F22</f>
        <v>72.400499999999994</v>
      </c>
    </row>
    <row r="23" spans="1:6" ht="19.5" customHeight="1">
      <c r="A23" s="42" t="s">
        <v>23</v>
      </c>
      <c r="B23" s="50">
        <f>$A$4*BRY!B23</f>
        <v>921.6460511975356</v>
      </c>
      <c r="C23" s="51">
        <f>$A$4*BRY!C23</f>
        <v>912.27149187552232</v>
      </c>
      <c r="D23" s="52"/>
      <c r="E23" s="33">
        <f>$A$4*BRY!E23</f>
        <v>621.86111245203153</v>
      </c>
      <c r="F23" s="36">
        <f>$A$4*BRY!F23</f>
        <v>426.34284347563192</v>
      </c>
    </row>
    <row r="24" spans="1:6" ht="20.149999999999999" customHeight="1">
      <c r="A24" s="42" t="s">
        <v>24</v>
      </c>
      <c r="B24" s="50">
        <f>$A$4*BRY!B24</f>
        <v>112.91486831995668</v>
      </c>
      <c r="C24" s="51">
        <f>$A$4*BRY!C24</f>
        <v>122.46390104735902</v>
      </c>
      <c r="D24" s="52"/>
      <c r="E24" s="33">
        <f>$A$4*BRY!E24</f>
        <v>99.976699999999994</v>
      </c>
      <c r="F24" s="36">
        <f>$A$4*BRY!F24</f>
        <v>101.9143</v>
      </c>
    </row>
    <row r="25" spans="1:6" ht="20.149999999999999" customHeight="1">
      <c r="A25" s="42" t="s">
        <v>25</v>
      </c>
      <c r="B25" s="50">
        <f>$A$4*BRY!B25</f>
        <v>144.68310200556513</v>
      </c>
      <c r="C25" s="51">
        <f>$A$4*BRY!C25</f>
        <v>164.47628999999998</v>
      </c>
      <c r="D25" s="52"/>
      <c r="E25" s="33">
        <f>$A$4*BRY!E25</f>
        <v>154.63275929633804</v>
      </c>
      <c r="F25" s="36">
        <f>$A$4*BRY!F25</f>
        <v>190.12131521999999</v>
      </c>
    </row>
    <row r="26" spans="1:6" ht="18.75" customHeight="1">
      <c r="A26" s="53" t="s">
        <v>26</v>
      </c>
      <c r="B26" s="50">
        <f>$A$4*BRY!B26</f>
        <v>546.07657599999993</v>
      </c>
      <c r="C26" s="51">
        <f>$A$4*BRY!C26</f>
        <v>432.97350100000006</v>
      </c>
      <c r="D26" s="52"/>
      <c r="E26" s="33">
        <f>$A$4*BRY!E26</f>
        <v>560.18151920971991</v>
      </c>
      <c r="F26" s="36">
        <f>$A$4*BRY!F26</f>
        <v>528.08249999999998</v>
      </c>
    </row>
    <row r="27" spans="1:6" ht="20.149999999999999" customHeight="1">
      <c r="A27" s="42" t="s">
        <v>27</v>
      </c>
      <c r="B27" s="50">
        <f>$A$4*BRY!B27</f>
        <v>1127.858968</v>
      </c>
      <c r="C27" s="51">
        <f>$A$4*BRY!C27</f>
        <v>1000.932328</v>
      </c>
      <c r="D27" s="52"/>
      <c r="E27" s="33">
        <f>$A$4*BRY!E27</f>
        <v>1325.2212270667824</v>
      </c>
      <c r="F27" s="36">
        <f>$A$4*BRY!F27</f>
        <v>1472.23</v>
      </c>
    </row>
    <row r="28" spans="1:6" ht="10.5" customHeight="1">
      <c r="A28" s="42"/>
      <c r="B28" s="50"/>
      <c r="C28" s="51"/>
      <c r="D28" s="52"/>
      <c r="E28" s="33"/>
      <c r="F28" s="36"/>
    </row>
    <row r="29" spans="1:6" ht="20.149999999999999" customHeight="1" thickBot="1">
      <c r="A29" s="54" t="s">
        <v>20</v>
      </c>
      <c r="B29" s="50">
        <f>$A$4*BRY!B29</f>
        <v>2933.9899228026597</v>
      </c>
      <c r="C29" s="51">
        <f>SUM(C22:C27)</f>
        <v>2720.2000665328565</v>
      </c>
      <c r="D29" s="52">
        <f>(C29-B29)/B29</f>
        <v>-7.2866595283184551E-2</v>
      </c>
      <c r="E29" s="33">
        <f>$A$4*BRY!E29</f>
        <v>2835.2426180248717</v>
      </c>
      <c r="F29" s="36">
        <f>$A$4*BRY!F29</f>
        <v>2791.0914586956319</v>
      </c>
    </row>
    <row r="30" spans="1:6" ht="12" customHeight="1">
      <c r="A30" s="55"/>
      <c r="B30" s="45"/>
      <c r="C30" s="46"/>
      <c r="D30" s="56"/>
      <c r="E30" s="57"/>
      <c r="F30" s="48"/>
    </row>
    <row r="31" spans="1:6" ht="20.149999999999999" customHeight="1">
      <c r="A31" s="43" t="s">
        <v>28</v>
      </c>
      <c r="B31" s="50"/>
      <c r="C31" s="51"/>
      <c r="D31" s="58"/>
      <c r="E31" s="59"/>
      <c r="F31" s="33"/>
    </row>
    <row r="32" spans="1:6" ht="20.149999999999999" customHeight="1">
      <c r="A32" s="42" t="s">
        <v>29</v>
      </c>
      <c r="B32" s="50">
        <f>$A$4*BRY!B32</f>
        <v>43.5441</v>
      </c>
      <c r="C32" s="51">
        <f>$A$4*BRY!C32</f>
        <v>40.430099999999996</v>
      </c>
      <c r="D32" s="58">
        <f>(C32-B32)/B32</f>
        <v>-7.1513706793802242E-2</v>
      </c>
      <c r="E32" s="59">
        <f>$A$4*BRY!E32</f>
        <v>46.9176</v>
      </c>
      <c r="F32" s="33">
        <f>$A$4*BRY!F32</f>
        <v>45.204899999999995</v>
      </c>
    </row>
    <row r="33" spans="1:6" ht="10.5" customHeight="1" thickBot="1">
      <c r="A33" s="60"/>
      <c r="B33" s="61"/>
      <c r="C33" s="62"/>
      <c r="D33" s="63"/>
      <c r="E33" s="64"/>
      <c r="F33" s="38"/>
    </row>
    <row r="34" spans="1:6" s="67" customFormat="1" ht="19.5" customHeight="1" thickBot="1">
      <c r="A34" s="65" t="s">
        <v>30</v>
      </c>
      <c r="B34" s="74">
        <f>$A$4*BRY!B34</f>
        <v>4295.8418267858779</v>
      </c>
      <c r="C34" s="104">
        <f>C32+C29+C19+C8</f>
        <v>4251.7527885030104</v>
      </c>
      <c r="D34" s="66">
        <f>(C34-B34)/B34</f>
        <v>-1.0263189395838306E-2</v>
      </c>
      <c r="E34" s="106">
        <f>$A$4*BRY!E34</f>
        <v>4219.2942311462857</v>
      </c>
      <c r="F34" s="74">
        <f>$A$4*BRY!F34</f>
        <v>4333.9792775319693</v>
      </c>
    </row>
    <row r="35" spans="1:6" s="67" customFormat="1" ht="23.25" customHeight="1">
      <c r="A35" s="68" t="s">
        <v>31</v>
      </c>
      <c r="B35" s="48"/>
      <c r="C35" s="69"/>
      <c r="D35" s="70"/>
      <c r="E35" s="59"/>
      <c r="F35" s="48"/>
    </row>
    <row r="36" spans="1:6" s="67" customFormat="1" ht="23.25" customHeight="1">
      <c r="A36" s="68"/>
      <c r="B36" s="33"/>
      <c r="C36" s="69"/>
      <c r="D36" s="35"/>
      <c r="E36" s="59"/>
      <c r="F36" s="33"/>
    </row>
    <row r="37" spans="1:6" s="67" customFormat="1" ht="23.25" customHeight="1">
      <c r="A37" s="71" t="s">
        <v>32</v>
      </c>
      <c r="B37" s="33">
        <f>$A$4*BRY!B37</f>
        <v>0</v>
      </c>
      <c r="C37" s="69">
        <f>$A$4*BRY!C37</f>
        <v>0</v>
      </c>
      <c r="D37" s="35"/>
      <c r="E37" s="59">
        <f>$A$4*BRY!E37</f>
        <v>0</v>
      </c>
      <c r="F37" s="33">
        <f>$A$4*BRY!F37</f>
        <v>0</v>
      </c>
    </row>
    <row r="38" spans="1:6" s="67" customFormat="1" ht="23.25" customHeight="1">
      <c r="A38" s="71" t="s">
        <v>33</v>
      </c>
      <c r="B38" s="33">
        <f>$A$4*BRY!B38</f>
        <v>8.0353083813970869</v>
      </c>
      <c r="C38" s="69">
        <f>$A$4*BRY!C38</f>
        <v>7.295064</v>
      </c>
      <c r="D38" s="35"/>
      <c r="E38" s="59">
        <f>$A$4*BRY!E38</f>
        <v>0</v>
      </c>
      <c r="F38" s="33">
        <f>$A$4*BRY!F38</f>
        <v>0</v>
      </c>
    </row>
    <row r="39" spans="1:6" s="67" customFormat="1" ht="23.25" customHeight="1">
      <c r="A39" s="71" t="s">
        <v>34</v>
      </c>
      <c r="B39" s="33">
        <f>$A$4*BRY!B39</f>
        <v>0</v>
      </c>
      <c r="C39" s="69">
        <f>$A$4*BRY!C39</f>
        <v>0</v>
      </c>
      <c r="D39" s="35"/>
      <c r="E39" s="59">
        <f>$A$4*BRY!E39</f>
        <v>0</v>
      </c>
      <c r="F39" s="33">
        <f>$A$4*BRY!F39</f>
        <v>0</v>
      </c>
    </row>
    <row r="40" spans="1:6" s="67" customFormat="1" ht="23.25" customHeight="1">
      <c r="A40" s="71" t="s">
        <v>35</v>
      </c>
      <c r="B40" s="33">
        <f>$A$4*BRY!B40</f>
        <v>0</v>
      </c>
      <c r="C40" s="69">
        <f>$A$4*BRY!C40</f>
        <v>25.673199999999998</v>
      </c>
      <c r="D40" s="35"/>
      <c r="E40" s="59">
        <f>$A$4*BRY!E40</f>
        <v>0</v>
      </c>
      <c r="F40" s="33">
        <f>$A$4*BRY!F40</f>
        <v>0</v>
      </c>
    </row>
    <row r="41" spans="1:6" s="67" customFormat="1" ht="23.25" customHeight="1">
      <c r="A41" s="71" t="s">
        <v>36</v>
      </c>
      <c r="B41" s="33">
        <f>$A$4*BRY!B41</f>
        <v>0</v>
      </c>
      <c r="C41" s="69">
        <f>$A$4*BRY!C41</f>
        <v>0</v>
      </c>
      <c r="D41" s="35"/>
      <c r="E41" s="59">
        <f>$A$4*BRY!E41</f>
        <v>0</v>
      </c>
      <c r="F41" s="33">
        <f>$A$4*BRY!F41</f>
        <v>0</v>
      </c>
    </row>
    <row r="42" spans="1:6" s="67" customFormat="1" ht="23.25" customHeight="1">
      <c r="A42" s="71" t="s">
        <v>37</v>
      </c>
      <c r="B42" s="33">
        <f>$A$4*BRY!B42</f>
        <v>44.028500000000001</v>
      </c>
      <c r="C42" s="69">
        <f>$A$4*BRY!C42</f>
        <v>0</v>
      </c>
      <c r="D42" s="35"/>
      <c r="E42" s="59">
        <f>$A$4*BRY!E42</f>
        <v>0</v>
      </c>
      <c r="F42" s="33">
        <f>$A$4*BRY!F42</f>
        <v>0</v>
      </c>
    </row>
    <row r="43" spans="1:6" s="67" customFormat="1" ht="23.25" customHeight="1">
      <c r="A43" s="71" t="s">
        <v>38</v>
      </c>
      <c r="B43" s="33">
        <f>$A$4*BRY!B43</f>
        <v>42.51610642038716</v>
      </c>
      <c r="C43" s="69">
        <f>$A$4*BRY!C43</f>
        <v>0</v>
      </c>
      <c r="D43" s="35"/>
      <c r="E43" s="59">
        <f>$A$4*BRY!E43</f>
        <v>0</v>
      </c>
      <c r="F43" s="33">
        <f>$A$4*BRY!F43</f>
        <v>0</v>
      </c>
    </row>
    <row r="44" spans="1:6" s="67" customFormat="1" ht="23.25" customHeight="1">
      <c r="A44" s="71" t="s">
        <v>39</v>
      </c>
      <c r="B44" s="33">
        <f>$A$4*BRY!B44</f>
        <v>14.190966398954053</v>
      </c>
      <c r="C44" s="69">
        <f>$A$4*BRY!C44</f>
        <v>246.25395624056779</v>
      </c>
      <c r="D44" s="35"/>
      <c r="E44" s="59">
        <f>$A$4*BRY!E44</f>
        <v>0</v>
      </c>
      <c r="F44" s="33">
        <f>$A$4*BRY!F44</f>
        <v>0</v>
      </c>
    </row>
    <row r="45" spans="1:6" ht="23.25" customHeight="1" thickBot="1">
      <c r="A45" s="42"/>
      <c r="B45" s="38"/>
      <c r="C45" s="72"/>
      <c r="D45" s="40"/>
      <c r="E45" s="64"/>
      <c r="F45" s="38"/>
    </row>
    <row r="46" spans="1:6" s="67" customFormat="1" ht="20.149999999999999" customHeight="1" thickBot="1">
      <c r="A46" s="73" t="s">
        <v>40</v>
      </c>
      <c r="B46" s="74">
        <f>$A$4*BRY!B46</f>
        <v>108.7708812007383</v>
      </c>
      <c r="C46" s="75">
        <f>SUM(C37:C44)</f>
        <v>279.22222024056776</v>
      </c>
      <c r="D46" s="66"/>
      <c r="E46" s="74">
        <f>$A$4*BRY!E46</f>
        <v>0</v>
      </c>
      <c r="F46" s="76">
        <f>$A$4*BRY!F46</f>
        <v>0</v>
      </c>
    </row>
    <row r="47" spans="1:6" ht="16" thickBot="1">
      <c r="A47" s="77" t="s">
        <v>41</v>
      </c>
      <c r="B47" s="74">
        <f>$A$4*BRY!B47</f>
        <v>4404.6127079866155</v>
      </c>
      <c r="C47" s="75">
        <f>C46+C34</f>
        <v>4530.9750087435777</v>
      </c>
      <c r="D47" s="66"/>
      <c r="E47" s="74">
        <f>$A$4*BRY!E47</f>
        <v>4219.2942311462857</v>
      </c>
      <c r="F47" s="76">
        <f>$A$4*BRY!F47</f>
        <v>4333.9792775319693</v>
      </c>
    </row>
    <row r="48" spans="1:6">
      <c r="E48" s="109"/>
    </row>
    <row r="49" spans="1:4">
      <c r="A49" s="78"/>
      <c r="B49" s="78"/>
      <c r="C49" s="79"/>
      <c r="D49" s="80"/>
    </row>
    <row r="50" spans="1:4">
      <c r="A50" s="78"/>
      <c r="B50" s="81"/>
      <c r="C50" s="79"/>
      <c r="D50" s="81"/>
    </row>
    <row r="51" spans="1:4">
      <c r="A51" s="78"/>
      <c r="B51" s="81"/>
      <c r="C51" s="79"/>
      <c r="D51" s="111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7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5"/>
  <sheetViews>
    <sheetView showGridLines="0" tabSelected="1" topLeftCell="A30" zoomScale="80" zoomScaleNormal="80" workbookViewId="0">
      <selection activeCell="K48" sqref="K48"/>
    </sheetView>
  </sheetViews>
  <sheetFormatPr defaultColWidth="9.5" defaultRowHeight="12.5"/>
  <cols>
    <col min="1" max="1" width="82.08203125" style="1" customWidth="1"/>
    <col min="2" max="2" width="13.25" style="1" customWidth="1"/>
    <col min="3" max="3" width="14.75" style="1" customWidth="1"/>
    <col min="4" max="4" width="13.25" style="1" customWidth="1"/>
    <col min="5" max="6" width="10.5" style="1" customWidth="1"/>
    <col min="7" max="7" width="3.25" style="1" customWidth="1"/>
    <col min="8" max="16384" width="9.5" style="1"/>
  </cols>
  <sheetData>
    <row r="1" spans="1:6" ht="15.5">
      <c r="A1" s="8"/>
      <c r="B1" s="9"/>
      <c r="C1" s="10"/>
      <c r="D1" s="9"/>
      <c r="E1" s="11"/>
      <c r="F1" s="11"/>
    </row>
    <row r="2" spans="1:6" ht="15.5">
      <c r="A2" s="13" t="s">
        <v>0</v>
      </c>
      <c r="B2" s="14"/>
      <c r="C2" s="15"/>
      <c r="D2" s="14"/>
      <c r="E2" s="16"/>
      <c r="F2" s="17"/>
    </row>
    <row r="3" spans="1:6" ht="15.5">
      <c r="A3" s="13" t="s">
        <v>45</v>
      </c>
      <c r="B3" s="14" t="s">
        <v>2</v>
      </c>
      <c r="C3" s="15" t="s">
        <v>2</v>
      </c>
      <c r="D3" s="14" t="s">
        <v>2</v>
      </c>
      <c r="E3" s="112" t="s">
        <v>3</v>
      </c>
      <c r="F3" s="112" t="s">
        <v>3</v>
      </c>
    </row>
    <row r="4" spans="1:6" ht="15.5">
      <c r="A4" s="18">
        <v>1.9199999999999998E-2</v>
      </c>
      <c r="B4" s="14"/>
      <c r="C4" s="15"/>
      <c r="D4" s="14" t="s">
        <v>5</v>
      </c>
      <c r="E4" s="112"/>
      <c r="F4" s="112"/>
    </row>
    <row r="5" spans="1:6" ht="16" thickBot="1">
      <c r="A5" s="19"/>
      <c r="B5" s="20" t="s">
        <v>6</v>
      </c>
      <c r="C5" s="21" t="s">
        <v>7</v>
      </c>
      <c r="D5" s="22" t="s">
        <v>8</v>
      </c>
      <c r="E5" s="113" t="s">
        <v>7</v>
      </c>
      <c r="F5" s="113" t="s">
        <v>9</v>
      </c>
    </row>
    <row r="6" spans="1:6" ht="15.5">
      <c r="A6" s="23"/>
      <c r="B6" s="24" t="s">
        <v>10</v>
      </c>
      <c r="C6" s="25" t="s">
        <v>10</v>
      </c>
      <c r="D6" s="24"/>
      <c r="E6" s="26" t="s">
        <v>10</v>
      </c>
      <c r="F6" s="27" t="s">
        <v>10</v>
      </c>
    </row>
    <row r="7" spans="1:6" ht="20.149999999999999" customHeight="1">
      <c r="A7" s="28" t="s">
        <v>11</v>
      </c>
      <c r="B7" s="29"/>
      <c r="C7" s="30"/>
      <c r="D7" s="29"/>
      <c r="E7" s="17"/>
      <c r="F7" s="31"/>
    </row>
    <row r="8" spans="1:6" ht="30" customHeight="1">
      <c r="A8" s="32" t="s">
        <v>12</v>
      </c>
      <c r="B8" s="33">
        <f>$A$4*BRY!B8</f>
        <v>264.4387910711601</v>
      </c>
      <c r="C8" s="34">
        <f>$A$4*BRY!C8</f>
        <v>350.46046068712479</v>
      </c>
      <c r="D8" s="35">
        <f>(C8-B8)/B8</f>
        <v>0.32529898229952348</v>
      </c>
      <c r="E8" s="33">
        <f>$A$4*BRY!E8</f>
        <v>219.10293113352321</v>
      </c>
      <c r="F8" s="36">
        <f>$A$4*BRY!F8</f>
        <v>450.95604538577015</v>
      </c>
    </row>
    <row r="9" spans="1:6" ht="12.75" customHeight="1" thickBot="1">
      <c r="A9" s="37"/>
      <c r="B9" s="38"/>
      <c r="C9" s="39"/>
      <c r="D9" s="40"/>
      <c r="E9" s="38"/>
      <c r="F9" s="41"/>
    </row>
    <row r="10" spans="1:6" ht="8.25" customHeight="1">
      <c r="A10" s="42"/>
      <c r="B10" s="33"/>
      <c r="C10" s="34"/>
      <c r="D10" s="35"/>
      <c r="E10" s="33"/>
      <c r="F10" s="36"/>
    </row>
    <row r="11" spans="1:6" ht="20.149999999999999" customHeight="1">
      <c r="A11" s="43" t="s">
        <v>13</v>
      </c>
      <c r="B11" s="33"/>
      <c r="C11" s="34"/>
      <c r="D11" s="35"/>
      <c r="E11" s="33"/>
      <c r="F11" s="36"/>
    </row>
    <row r="12" spans="1:6" ht="20.149999999999999" customHeight="1">
      <c r="A12" s="42" t="s">
        <v>14</v>
      </c>
      <c r="B12" s="33">
        <f>$A$4*BRY!B12</f>
        <v>92.593651284363034</v>
      </c>
      <c r="C12" s="34">
        <f>$A$4*BRY!C12</f>
        <v>81.114985148191181</v>
      </c>
      <c r="D12" s="35"/>
      <c r="E12" s="33">
        <f>$A$4*BRY!E12</f>
        <v>99.551999999999992</v>
      </c>
      <c r="F12" s="36">
        <f>$A$4*BRY!F12</f>
        <v>110.15039999999999</v>
      </c>
    </row>
    <row r="13" spans="1:6" ht="20.149999999999999" customHeight="1">
      <c r="A13" s="42" t="s">
        <v>15</v>
      </c>
      <c r="B13" s="33">
        <f>$A$4*BRY!B13</f>
        <v>0</v>
      </c>
      <c r="C13" s="34">
        <f>$A$4*BRY!C13</f>
        <v>0</v>
      </c>
      <c r="D13" s="35"/>
      <c r="E13" s="33">
        <f>$A$4*BRY!E13</f>
        <v>0</v>
      </c>
      <c r="F13" s="36">
        <f>$A$4*BRY!F13</f>
        <v>0</v>
      </c>
    </row>
    <row r="14" spans="1:6" ht="20.149999999999999" customHeight="1">
      <c r="A14" s="42" t="s">
        <v>16</v>
      </c>
      <c r="B14" s="33">
        <f>$A$4*BRY!B14</f>
        <v>232.19678324171946</v>
      </c>
      <c r="C14" s="34">
        <f>$A$4*BRY!C14</f>
        <v>261.48979199999991</v>
      </c>
      <c r="D14" s="35"/>
      <c r="E14" s="33">
        <f>$A$4*BRY!E14</f>
        <v>256.21899263999995</v>
      </c>
      <c r="F14" s="36">
        <f>$A$4*BRY!F14</f>
        <v>115.19999999999999</v>
      </c>
    </row>
    <row r="15" spans="1:6" ht="20.149999999999999" customHeight="1">
      <c r="A15" s="42" t="s">
        <v>17</v>
      </c>
      <c r="B15" s="33">
        <f>$A$4*BRY!B15</f>
        <v>560.8596098289803</v>
      </c>
      <c r="C15" s="34">
        <f>$A$4*BRY!C15</f>
        <v>577.72903136958553</v>
      </c>
      <c r="D15" s="35"/>
      <c r="E15" s="33">
        <f>$A$4*BRY!E15</f>
        <v>613.79775784099422</v>
      </c>
      <c r="F15" s="36">
        <f>$A$4*BRY!F15</f>
        <v>670.0602807216103</v>
      </c>
    </row>
    <row r="16" spans="1:6" ht="20.149999999999999" customHeight="1">
      <c r="A16" s="42" t="s">
        <v>18</v>
      </c>
      <c r="B16" s="33">
        <f>$A$4*BRY!B16</f>
        <v>272.65889957358559</v>
      </c>
      <c r="C16" s="34">
        <f>$A$4*BRY!C16</f>
        <v>335.07994053333755</v>
      </c>
      <c r="D16" s="35"/>
      <c r="E16" s="33">
        <f>$A$4*BRY!E16</f>
        <v>259.56479999999999</v>
      </c>
      <c r="F16" s="36">
        <f>$A$4*BRY!F16</f>
        <v>270.45119999999997</v>
      </c>
    </row>
    <row r="17" spans="1:6" ht="20.149999999999999" customHeight="1">
      <c r="A17" s="42" t="s">
        <v>19</v>
      </c>
      <c r="B17" s="33">
        <f>$A$4*BRY!B17</f>
        <v>40.34531913185522</v>
      </c>
      <c r="C17" s="34">
        <f>$A$4*BRY!C17</f>
        <v>49.013324471411792</v>
      </c>
      <c r="D17" s="35"/>
      <c r="E17" s="33">
        <f>$A$4*BRY!E17</f>
        <v>35.750399999999999</v>
      </c>
      <c r="F17" s="36">
        <f>$A$4*BRY!F17</f>
        <v>45.350399999999993</v>
      </c>
    </row>
    <row r="18" spans="1:6" ht="11.25" customHeight="1">
      <c r="A18" s="42"/>
      <c r="B18" s="33"/>
      <c r="C18" s="34"/>
      <c r="D18" s="35"/>
      <c r="E18" s="33"/>
      <c r="F18" s="36"/>
    </row>
    <row r="19" spans="1:6" ht="20.149999999999999" customHeight="1" thickBot="1">
      <c r="A19" s="44" t="s">
        <v>20</v>
      </c>
      <c r="B19" s="38">
        <f>$A$4*BRY!B19</f>
        <v>1198.6542630605036</v>
      </c>
      <c r="C19" s="39">
        <f>SUM(C12:C17)</f>
        <v>1304.4270735225259</v>
      </c>
      <c r="D19" s="40">
        <f>(C19-B19)/B19</f>
        <v>8.8242968570398622E-2</v>
      </c>
      <c r="E19" s="38">
        <f>$A$4*BRY!E19</f>
        <v>1264.8839504809941</v>
      </c>
      <c r="F19" s="41">
        <f>$A$4*BRY!F19</f>
        <v>1211.2122807216101</v>
      </c>
    </row>
    <row r="20" spans="1:6" ht="11.25" customHeight="1">
      <c r="A20" s="42"/>
      <c r="B20" s="45"/>
      <c r="C20" s="46"/>
      <c r="D20" s="47"/>
      <c r="E20" s="48"/>
      <c r="F20" s="49"/>
    </row>
    <row r="21" spans="1:6" ht="20.149999999999999" customHeight="1">
      <c r="A21" s="43" t="s">
        <v>21</v>
      </c>
      <c r="B21" s="50"/>
      <c r="C21" s="51"/>
      <c r="D21" s="52"/>
      <c r="E21" s="33"/>
      <c r="F21" s="36"/>
    </row>
    <row r="22" spans="1:6" ht="20.149999999999999" customHeight="1">
      <c r="A22" s="42" t="s">
        <v>22</v>
      </c>
      <c r="B22" s="50">
        <f>$A$4*BRY!B22</f>
        <v>89.685483223604791</v>
      </c>
      <c r="C22" s="51">
        <f>$A$4*BRY!C22</f>
        <v>96.646534596041548</v>
      </c>
      <c r="D22" s="52"/>
      <c r="E22" s="33">
        <f>$A$4*BRY!E22</f>
        <v>81.427199999999999</v>
      </c>
      <c r="F22" s="36">
        <f>$A$4*BRY!F22</f>
        <v>80.35199999999999</v>
      </c>
    </row>
    <row r="23" spans="1:6" ht="19.5" customHeight="1">
      <c r="A23" s="42" t="s">
        <v>23</v>
      </c>
      <c r="B23" s="50">
        <f>$A$4*BRY!B23</f>
        <v>1022.867293814606</v>
      </c>
      <c r="C23" s="51">
        <f>$A$4*BRY!C23</f>
        <v>1012.4631586132964</v>
      </c>
      <c r="D23" s="52"/>
      <c r="E23" s="33">
        <f>$A$4*BRY!E23</f>
        <v>690.15799763462462</v>
      </c>
      <c r="F23" s="36">
        <f>$A$4*BRY!F23</f>
        <v>473.16662397295562</v>
      </c>
    </row>
    <row r="24" spans="1:6" ht="20.149999999999999" customHeight="1">
      <c r="A24" s="42" t="s">
        <v>24</v>
      </c>
      <c r="B24" s="50">
        <f>$A$4*BRY!B24</f>
        <v>125.31592322214846</v>
      </c>
      <c r="C24" s="51">
        <f>$A$4*BRY!C24</f>
        <v>135.91369364793601</v>
      </c>
      <c r="D24" s="52"/>
      <c r="E24" s="33">
        <f>$A$4*BRY!E24</f>
        <v>110.95679999999999</v>
      </c>
      <c r="F24" s="36">
        <f>$A$4*BRY!F24</f>
        <v>113.10719999999999</v>
      </c>
    </row>
    <row r="25" spans="1:6" ht="20.149999999999999" customHeight="1">
      <c r="A25" s="42" t="s">
        <v>25</v>
      </c>
      <c r="B25" s="50">
        <f>$A$4*BRY!B25</f>
        <v>160.57315367091621</v>
      </c>
      <c r="C25" s="51">
        <f>$A$4*BRY!C25</f>
        <v>182.54015999999996</v>
      </c>
      <c r="D25" s="52"/>
      <c r="E25" s="33">
        <f>$A$4*BRY!E25</f>
        <v>171.61554788957744</v>
      </c>
      <c r="F25" s="36">
        <f>$A$4*BRY!F25</f>
        <v>211.00169087999996</v>
      </c>
    </row>
    <row r="26" spans="1:6" ht="18.75" customHeight="1">
      <c r="A26" s="53" t="s">
        <v>26</v>
      </c>
      <c r="B26" s="50">
        <f>$A$4*BRY!B26</f>
        <v>606.05030399999998</v>
      </c>
      <c r="C26" s="51">
        <f>$A$4*BRY!C26</f>
        <v>480.52550400000001</v>
      </c>
      <c r="D26" s="52"/>
      <c r="E26" s="33">
        <f>$A$4*BRY!E26</f>
        <v>621.70434501887985</v>
      </c>
      <c r="F26" s="36">
        <f>$A$4*BRY!F26</f>
        <v>586.07999999999993</v>
      </c>
    </row>
    <row r="27" spans="1:6" ht="20.149999999999999" customHeight="1">
      <c r="A27" s="42" t="s">
        <v>27</v>
      </c>
      <c r="B27" s="50">
        <f>$A$4*BRY!B27</f>
        <v>1251.7278719999999</v>
      </c>
      <c r="C27" s="51">
        <f>$A$4*BRY!C27</f>
        <v>1110.861312</v>
      </c>
      <c r="D27" s="52"/>
      <c r="E27" s="33">
        <f>$A$4*BRY!E27</f>
        <v>1470.765754894926</v>
      </c>
      <c r="F27" s="36">
        <f>$A$4*BRY!F27</f>
        <v>1633.9199999999998</v>
      </c>
    </row>
    <row r="28" spans="1:6" ht="10.5" customHeight="1">
      <c r="A28" s="42"/>
      <c r="B28" s="50"/>
      <c r="C28" s="51"/>
      <c r="D28" s="52"/>
      <c r="E28" s="33"/>
      <c r="F28" s="36"/>
    </row>
    <row r="29" spans="1:6" ht="20.149999999999999" customHeight="1" thickBot="1">
      <c r="A29" s="54" t="s">
        <v>20</v>
      </c>
      <c r="B29" s="50">
        <f>$A$4*BRY!B29</f>
        <v>3256.2200299312758</v>
      </c>
      <c r="C29" s="51">
        <f>SUM(C22:C27)</f>
        <v>3018.9503628572738</v>
      </c>
      <c r="D29" s="52">
        <f>(C29-B29)/B29</f>
        <v>-7.2866595283184746E-2</v>
      </c>
      <c r="E29" s="33">
        <f>$A$4*BRY!E29</f>
        <v>3146.6276454380077</v>
      </c>
      <c r="F29" s="36">
        <f>$A$4*BRY!F29</f>
        <v>3097.6275148529558</v>
      </c>
    </row>
    <row r="30" spans="1:6" ht="12" customHeight="1">
      <c r="A30" s="55"/>
      <c r="B30" s="45"/>
      <c r="C30" s="46"/>
      <c r="D30" s="56"/>
      <c r="E30" s="57"/>
      <c r="F30" s="48"/>
    </row>
    <row r="31" spans="1:6" ht="20.149999999999999" customHeight="1">
      <c r="A31" s="43" t="s">
        <v>28</v>
      </c>
      <c r="B31" s="50"/>
      <c r="C31" s="51"/>
      <c r="D31" s="58"/>
      <c r="E31" s="59"/>
      <c r="F31" s="33"/>
    </row>
    <row r="32" spans="1:6" ht="20.149999999999999" customHeight="1">
      <c r="A32" s="42" t="s">
        <v>29</v>
      </c>
      <c r="B32" s="50">
        <f>$A$4*BRY!B32</f>
        <v>48.326399999999992</v>
      </c>
      <c r="C32" s="51">
        <f>$A$4*BRY!C32</f>
        <v>44.870399999999997</v>
      </c>
      <c r="D32" s="58">
        <f>(C32-B32)/B32</f>
        <v>-7.1513706793802076E-2</v>
      </c>
      <c r="E32" s="59">
        <f>$A$4*BRY!E32</f>
        <v>52.070399999999992</v>
      </c>
      <c r="F32" s="33">
        <f>$A$4*BRY!F32</f>
        <v>50.169599999999996</v>
      </c>
    </row>
    <row r="33" spans="1:6" ht="10.5" customHeight="1" thickBot="1">
      <c r="A33" s="60"/>
      <c r="B33" s="61"/>
      <c r="C33" s="62"/>
      <c r="D33" s="63"/>
      <c r="E33" s="64"/>
      <c r="F33" s="38"/>
    </row>
    <row r="34" spans="1:6" s="2" customFormat="1" ht="19.5" customHeight="1" thickBot="1">
      <c r="A34" s="65" t="s">
        <v>30</v>
      </c>
      <c r="B34" s="74">
        <f>$A$4*BRY!B34</f>
        <v>4767.6394840629391</v>
      </c>
      <c r="C34" s="104">
        <f>C32+C29+C19+C8</f>
        <v>4718.7082970669244</v>
      </c>
      <c r="D34" s="66">
        <f>(C34-B34)/B34</f>
        <v>-1.0263189395838299E-2</v>
      </c>
      <c r="E34" s="106">
        <f>$A$4*BRY!E34</f>
        <v>4682.6849270525254</v>
      </c>
      <c r="F34" s="74">
        <f>$A$4*BRY!F34</f>
        <v>4809.9654409603363</v>
      </c>
    </row>
    <row r="35" spans="1:6" s="2" customFormat="1" ht="23.25" customHeight="1">
      <c r="A35" s="68" t="s">
        <v>31</v>
      </c>
      <c r="B35" s="48"/>
      <c r="C35" s="69"/>
      <c r="D35" s="70"/>
      <c r="E35" s="59"/>
      <c r="F35" s="48"/>
    </row>
    <row r="36" spans="1:6" s="2" customFormat="1" ht="23.25" customHeight="1">
      <c r="A36" s="68"/>
      <c r="B36" s="33"/>
      <c r="C36" s="69"/>
      <c r="D36" s="35"/>
      <c r="E36" s="59"/>
      <c r="F36" s="33"/>
    </row>
    <row r="37" spans="1:6" s="2" customFormat="1" ht="23.25" customHeight="1">
      <c r="A37" s="71" t="s">
        <v>32</v>
      </c>
      <c r="B37" s="33">
        <f>$A$4*BRY!B37</f>
        <v>0</v>
      </c>
      <c r="C37" s="69">
        <f>$A$4*BRY!C37</f>
        <v>0</v>
      </c>
      <c r="D37" s="35"/>
      <c r="E37" s="59">
        <f>$A$4*BRY!E37</f>
        <v>0</v>
      </c>
      <c r="F37" s="33">
        <f>$A$4*BRY!F37</f>
        <v>0</v>
      </c>
    </row>
    <row r="38" spans="1:6" s="2" customFormat="1" ht="23.25" customHeight="1">
      <c r="A38" s="71" t="s">
        <v>33</v>
      </c>
      <c r="B38" s="33">
        <f>$A$4*BRY!B38</f>
        <v>8.9177988972730677</v>
      </c>
      <c r="C38" s="69">
        <f>$A$4*BRY!C38</f>
        <v>8.0962559999999986</v>
      </c>
      <c r="D38" s="35"/>
      <c r="E38" s="59">
        <f>$A$4*BRY!E38</f>
        <v>0</v>
      </c>
      <c r="F38" s="33">
        <f>$A$4*BRY!F38</f>
        <v>0</v>
      </c>
    </row>
    <row r="39" spans="1:6" s="2" customFormat="1" ht="23.25" customHeight="1">
      <c r="A39" s="71" t="s">
        <v>34</v>
      </c>
      <c r="B39" s="33">
        <f>$A$4*BRY!B39</f>
        <v>0</v>
      </c>
      <c r="C39" s="69">
        <f>$A$4*BRY!C39</f>
        <v>0</v>
      </c>
      <c r="D39" s="35"/>
      <c r="E39" s="59">
        <f>$A$4*BRY!E39</f>
        <v>0</v>
      </c>
      <c r="F39" s="33">
        <f>$A$4*BRY!F39</f>
        <v>0</v>
      </c>
    </row>
    <row r="40" spans="1:6" s="2" customFormat="1" ht="23.25" customHeight="1">
      <c r="A40" s="71" t="s">
        <v>35</v>
      </c>
      <c r="B40" s="33">
        <f>$A$4*BRY!B40</f>
        <v>0</v>
      </c>
      <c r="C40" s="69">
        <f>$A$4*BRY!C40</f>
        <v>28.492799999999999</v>
      </c>
      <c r="D40" s="35"/>
      <c r="E40" s="59">
        <f>$A$4*BRY!E40</f>
        <v>0</v>
      </c>
      <c r="F40" s="33">
        <f>$A$4*BRY!F40</f>
        <v>0</v>
      </c>
    </row>
    <row r="41" spans="1:6" s="2" customFormat="1" ht="23.25" customHeight="1">
      <c r="A41" s="71" t="s">
        <v>36</v>
      </c>
      <c r="B41" s="33">
        <f>$A$4*BRY!B41</f>
        <v>0</v>
      </c>
      <c r="C41" s="69">
        <f>$A$4*BRY!C41</f>
        <v>0</v>
      </c>
      <c r="D41" s="35"/>
      <c r="E41" s="59">
        <f>$A$4*BRY!E41</f>
        <v>0</v>
      </c>
      <c r="F41" s="33">
        <f>$A$4*BRY!F41</f>
        <v>0</v>
      </c>
    </row>
    <row r="42" spans="1:6" s="2" customFormat="1" ht="23.25" customHeight="1">
      <c r="A42" s="71" t="s">
        <v>37</v>
      </c>
      <c r="B42" s="33">
        <f>$A$4*BRY!B42</f>
        <v>48.863999999999997</v>
      </c>
      <c r="C42" s="69">
        <f>$A$4*BRY!C42</f>
        <v>0</v>
      </c>
      <c r="D42" s="35"/>
      <c r="E42" s="59">
        <f>$A$4*BRY!E42</f>
        <v>0</v>
      </c>
      <c r="F42" s="33">
        <f>$A$4*BRY!F42</f>
        <v>0</v>
      </c>
    </row>
    <row r="43" spans="1:6" s="2" customFormat="1" ht="23.25" customHeight="1">
      <c r="A43" s="71" t="s">
        <v>38</v>
      </c>
      <c r="B43" s="33">
        <f>$A$4*BRY!B43</f>
        <v>47.185505391412335</v>
      </c>
      <c r="C43" s="69">
        <f>$A$4*BRY!C43</f>
        <v>0</v>
      </c>
      <c r="D43" s="35"/>
      <c r="E43" s="59">
        <f>$A$4*BRY!E43</f>
        <v>0</v>
      </c>
      <c r="F43" s="33">
        <f>$A$4*BRY!F43</f>
        <v>0</v>
      </c>
    </row>
    <row r="44" spans="1:6" s="2" customFormat="1" ht="23.25" customHeight="1">
      <c r="A44" s="71" t="s">
        <v>39</v>
      </c>
      <c r="B44" s="33">
        <f>$A$4*BRY!B44</f>
        <v>15.749511841613746</v>
      </c>
      <c r="C44" s="69">
        <f>$A$4*BRY!C44</f>
        <v>273.29918842883825</v>
      </c>
      <c r="D44" s="35"/>
      <c r="E44" s="59">
        <f>$A$4*BRY!E44</f>
        <v>0</v>
      </c>
      <c r="F44" s="33">
        <f>$A$4*BRY!F44</f>
        <v>0</v>
      </c>
    </row>
    <row r="45" spans="1:6" ht="23.25" customHeight="1" thickBot="1">
      <c r="A45" s="42"/>
      <c r="B45" s="38"/>
      <c r="C45" s="72"/>
      <c r="D45" s="40"/>
      <c r="E45" s="64"/>
      <c r="F45" s="38"/>
    </row>
    <row r="46" spans="1:6" s="2" customFormat="1" ht="20.149999999999999" customHeight="1" thickBot="1">
      <c r="A46" s="73" t="s">
        <v>40</v>
      </c>
      <c r="B46" s="76">
        <f>$A$4*BRY!B46</f>
        <v>120.71681613029915</v>
      </c>
      <c r="C46" s="75">
        <f>SUM(C37:C44)</f>
        <v>309.88824442883822</v>
      </c>
      <c r="D46" s="66"/>
      <c r="E46" s="76">
        <f>$A$4*BRY!E46</f>
        <v>0</v>
      </c>
      <c r="F46" s="76">
        <f>$A$4*BRY!F46</f>
        <v>0</v>
      </c>
    </row>
    <row r="47" spans="1:6" ht="16" thickBot="1">
      <c r="A47" s="77" t="s">
        <v>41</v>
      </c>
      <c r="B47" s="76">
        <f>$A$4*BRY!B47</f>
        <v>4888.356300193238</v>
      </c>
      <c r="C47" s="75">
        <f>C46+C34</f>
        <v>5028.5965414957627</v>
      </c>
      <c r="D47" s="66"/>
      <c r="E47" s="76">
        <f>$A$4*BRY!E47</f>
        <v>4682.6849270525254</v>
      </c>
      <c r="F47" s="76">
        <f>$A$4*BRY!F47</f>
        <v>4809.9654409603363</v>
      </c>
    </row>
    <row r="48" spans="1:6" ht="15.5">
      <c r="A48" s="3"/>
      <c r="B48" s="3"/>
      <c r="C48" s="3"/>
      <c r="D48" s="3"/>
      <c r="E48" s="108"/>
      <c r="F48" s="3"/>
    </row>
    <row r="49" spans="1:6" ht="15.5">
      <c r="A49" s="4"/>
      <c r="B49" s="4"/>
      <c r="C49" s="6"/>
      <c r="D49" s="7"/>
      <c r="E49" s="3"/>
      <c r="F49" s="3"/>
    </row>
    <row r="50" spans="1:6" ht="15.5">
      <c r="A50" s="4"/>
      <c r="B50" s="5"/>
      <c r="C50" s="6"/>
      <c r="D50" s="5"/>
      <c r="E50" s="3"/>
      <c r="F50" s="3"/>
    </row>
    <row r="51" spans="1:6" ht="15.5">
      <c r="A51" s="4"/>
      <c r="B51" s="5"/>
      <c r="C51" s="6"/>
      <c r="D51" s="111"/>
    </row>
    <row r="52" spans="1:6" ht="15.5">
      <c r="A52" s="3"/>
      <c r="B52" s="3"/>
      <c r="C52" s="3"/>
      <c r="D52" s="3"/>
    </row>
    <row r="55" spans="1:6" ht="15.5">
      <c r="A55" s="3"/>
      <c r="B55" s="3"/>
      <c r="C55" s="3"/>
      <c r="D55" s="3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8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42fb8c-34c4-4812-9772-edce9c0f7708" xsi:nil="true"/>
    <lcf76f155ced4ddcb4097134ff3c332f xmlns="9531799f-03d3-4eea-9293-7da2f8eec02e">
      <Terms xmlns="http://schemas.microsoft.com/office/infopath/2007/PartnerControls"/>
    </lcf76f155ced4ddcb4097134ff3c332f>
    <Modified0 xmlns="9531799f-03d3-4eea-9293-7da2f8eec0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1552AC99AD746ACA931F6FADE85AC" ma:contentTypeVersion="20" ma:contentTypeDescription="Create a new document." ma:contentTypeScope="" ma:versionID="fa93c8f316099692bc73c3f3dcf1cf66">
  <xsd:schema xmlns:xsd="http://www.w3.org/2001/XMLSchema" xmlns:xs="http://www.w3.org/2001/XMLSchema" xmlns:p="http://schemas.microsoft.com/office/2006/metadata/properties" xmlns:ns2="9531799f-03d3-4eea-9293-7da2f8eec02e" xmlns:ns3="7142fb8c-34c4-4812-9772-edce9c0f7708" targetNamespace="http://schemas.microsoft.com/office/2006/metadata/properties" ma:root="true" ma:fieldsID="4bf86676dbd1e94e414369f5a6f83184" ns2:_="" ns3:_="">
    <xsd:import namespace="9531799f-03d3-4eea-9293-7da2f8eec02e"/>
    <xsd:import namespace="7142fb8c-34c4-4812-9772-edce9c0f7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odified0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1799f-03d3-4eea-9293-7da2f8eec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3d5854-bcb9-4b42-9a63-6204cccce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odified0" ma:index="20" nillable="true" ma:displayName="Modified " ma:format="DateOnly" ma:internalName="Modified0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fb8c-34c4-4812-9772-edce9c0f77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71862d-a4a8-4b22-824a-e843a9960b35}" ma:internalName="TaxCatchAll" ma:showField="CatchAllData" ma:web="7142fb8c-34c4-4812-9772-edce9c0f7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5DDE18-0E8A-49F6-99A6-6BF2CCC626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A8105B-1D5B-4833-9F99-C399F3E4A2A2}">
  <ds:schemaRefs>
    <ds:schemaRef ds:uri="http://schemas.microsoft.com/office/2006/metadata/properties"/>
    <ds:schemaRef ds:uri="http://schemas.microsoft.com/office/infopath/2007/PartnerControls"/>
    <ds:schemaRef ds:uri="7142fb8c-34c4-4812-9772-edce9c0f7708"/>
    <ds:schemaRef ds:uri="9531799f-03d3-4eea-9293-7da2f8eec02e"/>
  </ds:schemaRefs>
</ds:datastoreItem>
</file>

<file path=customXml/itemProps3.xml><?xml version="1.0" encoding="utf-8"?>
<ds:datastoreItem xmlns:ds="http://schemas.openxmlformats.org/officeDocument/2006/customXml" ds:itemID="{A8A341BA-DD80-4BF0-93EF-5541D794A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1799f-03d3-4eea-9293-7da2f8eec02e"/>
    <ds:schemaRef ds:uri="7142fb8c-34c4-4812-9772-edce9c0f7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BRY</vt:lpstr>
      <vt:lpstr>F1D</vt:lpstr>
      <vt:lpstr>F1E</vt:lpstr>
      <vt:lpstr>P1D</vt:lpstr>
    </vt:vector>
  </TitlesOfParts>
  <Manager/>
  <Company>City of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Bryer Court actual service charge</dc:title>
  <dc:subject>ryer Court, actual service charge, Barbican Estate</dc:subject>
  <dc:creator>City of London</dc:creator>
  <cp:keywords>Bryer Court, actual service charge, Barbican Estate</cp:keywords>
  <dc:description>Bryer Court, actual service charge, Barbican Estate</dc:description>
  <cp:lastModifiedBy>Stanton, Iain</cp:lastModifiedBy>
  <cp:revision/>
  <dcterms:created xsi:type="dcterms:W3CDTF">2008-07-21T07:44:32Z</dcterms:created>
  <dcterms:modified xsi:type="dcterms:W3CDTF">2026-02-02T09:04:08Z</dcterms:modified>
  <cp:category>Bryer Court, actual service charge, Barbican Estate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Enabled">
    <vt:lpwstr>true</vt:lpwstr>
  </property>
  <property fmtid="{D5CDD505-2E9C-101B-9397-08002B2CF9AE}" pid="3" name="MSIP_Label_8eca86e8-6fb5-45dd-bb08-a8d185fa5301_SetDate">
    <vt:lpwstr>2021-06-14T15:52:41Z</vt:lpwstr>
  </property>
  <property fmtid="{D5CDD505-2E9C-101B-9397-08002B2CF9AE}" pid="4" name="MSIP_Label_8eca86e8-6fb5-45dd-bb08-a8d185fa5301_Method">
    <vt:lpwstr>Standard</vt:lpwstr>
  </property>
  <property fmtid="{D5CDD505-2E9C-101B-9397-08002B2CF9AE}" pid="5" name="MSIP_Label_8eca86e8-6fb5-45dd-bb08-a8d185fa5301_Name">
    <vt:lpwstr>Official</vt:lpwstr>
  </property>
  <property fmtid="{D5CDD505-2E9C-101B-9397-08002B2CF9AE}" pid="6" name="MSIP_Label_8eca86e8-6fb5-45dd-bb08-a8d185fa5301_SiteId">
    <vt:lpwstr>9fe658cd-b3cd-4056-8519-3222ffa96be8</vt:lpwstr>
  </property>
  <property fmtid="{D5CDD505-2E9C-101B-9397-08002B2CF9AE}" pid="7" name="MSIP_Label_8eca86e8-6fb5-45dd-bb08-a8d185fa5301_ActionId">
    <vt:lpwstr>2edec6a0-ae3e-4846-bff3-0fdbbd4d09b2</vt:lpwstr>
  </property>
  <property fmtid="{D5CDD505-2E9C-101B-9397-08002B2CF9AE}" pid="8" name="MSIP_Label_8eca86e8-6fb5-45dd-bb08-a8d185fa5301_ContentBits">
    <vt:lpwstr>0</vt:lpwstr>
  </property>
  <property fmtid="{D5CDD505-2E9C-101B-9397-08002B2CF9AE}" pid="9" name="ContentTypeId">
    <vt:lpwstr>0x010100F191552AC99AD746ACA931F6FADE85AC</vt:lpwstr>
  </property>
  <property fmtid="{D5CDD505-2E9C-101B-9397-08002B2CF9AE}" pid="10" name="MediaServiceImageTags">
    <vt:lpwstr/>
  </property>
</Properties>
</file>