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4.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mc:AlternateContent xmlns:mc="http://schemas.openxmlformats.org/markup-compatibility/2006">
    <mc:Choice Requires="x15">
      <x15ac:absPath xmlns:x15ac="http://schemas.microsoft.com/office/spreadsheetml/2010/11/ac" url="https://corpoflondon-my.sharepoint.com/personal/katie_lawman_cityoflondon_gov_uk/Documents/Documents/"/>
    </mc:Choice>
  </mc:AlternateContent>
  <xr:revisionPtr revIDLastSave="0" documentId="8_{C9007A31-DAB0-4FE3-8C5A-9C90F94AE42A}" xr6:coauthVersionLast="47" xr6:coauthVersionMax="47" xr10:uidLastSave="{00000000-0000-0000-0000-000000000000}"/>
  <bookViews>
    <workbookView xWindow="-110" yWindow="-110" windowWidth="22780" windowHeight="14660" tabRatio="805" xr2:uid="{00000000-000D-0000-FFFF-FFFF00000000}"/>
  </bookViews>
  <sheets>
    <sheet name="Introduction" sheetId="4" r:id="rId1"/>
    <sheet name="Explanations" sheetId="7" r:id="rId2"/>
    <sheet name="Dashboard 1" sheetId="1" r:id="rId3"/>
    <sheet name="Dashboard 2" sheetId="2" r:id="rId4"/>
    <sheet name="Cumulative carbon data" sheetId="8" r:id="rId5"/>
    <sheet name="Outputs" sheetId="3" r:id="rId6"/>
    <sheet name="Hidden worksheet" sheetId="5" state="hidden" r:id="rId7"/>
  </sheets>
  <definedNames>
    <definedName name="_xlnm.Print_Area" localSheetId="2">'Dashboard 1'!$A$1:$O$63</definedName>
    <definedName name="_xlnm.Print_Area" localSheetId="3">'Dashboard 2'!$A$1:$H$59</definedName>
    <definedName name="_xlnm.Print_Area" localSheetId="1">Explanations!$A$1:$V$26</definedName>
    <definedName name="_xlnm.Print_Area" localSheetId="0">Introduction!$A$1:$T$42</definedName>
    <definedName name="_xlnm.Print_Area" localSheetId="5">Outputs!$A$1:$S$73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4" i="5" l="1"/>
  <c r="V4" i="5"/>
  <c r="U4" i="5"/>
  <c r="B59" i="5"/>
  <c r="C19" i="1"/>
  <c r="C21" i="1"/>
  <c r="B44" i="8"/>
  <c r="A44" i="8"/>
  <c r="A51" i="8" s="1"/>
  <c r="B10" i="8"/>
  <c r="A10" i="8"/>
  <c r="A17" i="8" s="1"/>
  <c r="B48" i="5"/>
  <c r="A48" i="5"/>
  <c r="A66" i="5" s="1"/>
  <c r="K35" i="5"/>
  <c r="J35" i="5"/>
  <c r="I35" i="5"/>
  <c r="H35" i="5"/>
  <c r="G35" i="5"/>
  <c r="F35" i="5"/>
  <c r="E35" i="5"/>
  <c r="D35" i="5"/>
  <c r="C35" i="5"/>
  <c r="B35" i="5"/>
  <c r="A35" i="5"/>
  <c r="E83" i="3" s="1"/>
  <c r="H31" i="1"/>
  <c r="H32" i="1"/>
  <c r="H33" i="1"/>
  <c r="H21" i="1"/>
  <c r="H19" i="1" s="1"/>
  <c r="H34" i="1" s="1"/>
  <c r="H16" i="1"/>
  <c r="G16" i="1"/>
  <c r="C51" i="8" l="1"/>
  <c r="C44" i="8" s="1"/>
  <c r="C66" i="5"/>
  <c r="C17" i="8"/>
  <c r="AX17" i="8" s="1"/>
  <c r="E84" i="3"/>
  <c r="E85" i="3"/>
  <c r="E86" i="3"/>
  <c r="E87" i="3"/>
  <c r="E88" i="3"/>
  <c r="E89" i="3"/>
  <c r="E90" i="3"/>
  <c r="A59" i="5"/>
  <c r="BC17" i="8"/>
  <c r="BG17" i="8"/>
  <c r="AW17" i="8"/>
  <c r="AH17" i="8"/>
  <c r="P17" i="8"/>
  <c r="AC17" i="8"/>
  <c r="H29" i="1"/>
  <c r="BJ48" i="5" s="1"/>
  <c r="BL48" i="5" s="1"/>
  <c r="H30" i="1"/>
  <c r="B43" i="8"/>
  <c r="B42" i="8"/>
  <c r="A43" i="8"/>
  <c r="A50" i="8" s="1"/>
  <c r="A42" i="8"/>
  <c r="B9" i="8"/>
  <c r="B8" i="8"/>
  <c r="A9" i="8"/>
  <c r="A16" i="8" s="1"/>
  <c r="A8" i="8"/>
  <c r="B58" i="5"/>
  <c r="B57" i="5"/>
  <c r="B47" i="5"/>
  <c r="B46" i="5"/>
  <c r="A47" i="5"/>
  <c r="A65" i="5" s="1"/>
  <c r="K34" i="5"/>
  <c r="I34" i="5"/>
  <c r="J34" i="5"/>
  <c r="E34" i="5"/>
  <c r="F34" i="5"/>
  <c r="G34" i="5"/>
  <c r="H34" i="5"/>
  <c r="D34" i="5"/>
  <c r="C34" i="5"/>
  <c r="B34" i="5"/>
  <c r="A34" i="5"/>
  <c r="G17" i="8" l="1"/>
  <c r="AB17" i="8"/>
  <c r="BE17" i="8"/>
  <c r="BK48" i="5"/>
  <c r="S17" i="8"/>
  <c r="AT17" i="8"/>
  <c r="E91" i="3"/>
  <c r="BH17" i="8"/>
  <c r="AD17" i="8"/>
  <c r="Q17" i="8"/>
  <c r="R17" i="8" s="1"/>
  <c r="AV17" i="8" s="1"/>
  <c r="U17" i="8"/>
  <c r="AI17" i="8"/>
  <c r="BF17" i="8"/>
  <c r="T17" i="8"/>
  <c r="E17" i="8"/>
  <c r="C10" i="8"/>
  <c r="AS17" i="8"/>
  <c r="AZ17" i="8"/>
  <c r="V17" i="8"/>
  <c r="D17" i="8"/>
  <c r="AL17" i="8"/>
  <c r="F17" i="8"/>
  <c r="BJ17" i="8"/>
  <c r="Y17" i="8"/>
  <c r="BA17" i="8"/>
  <c r="AY17" i="8"/>
  <c r="I17" i="8"/>
  <c r="AM17" i="8"/>
  <c r="AK17" i="8"/>
  <c r="BB17" i="8"/>
  <c r="Z17" i="8"/>
  <c r="X17" i="8"/>
  <c r="L17" i="8"/>
  <c r="J17" i="8"/>
  <c r="H17" i="8"/>
  <c r="M17" i="8"/>
  <c r="AN17" i="8"/>
  <c r="K17" i="8"/>
  <c r="AQ17" i="8"/>
  <c r="BD17" i="8"/>
  <c r="AJ17" i="8"/>
  <c r="AO17" i="8"/>
  <c r="O17" i="8"/>
  <c r="N17" i="8"/>
  <c r="W17" i="8"/>
  <c r="AP17" i="8"/>
  <c r="AF17" i="8"/>
  <c r="AE17" i="8"/>
  <c r="AA17" i="8"/>
  <c r="AR17" i="8"/>
  <c r="AU17" i="8"/>
  <c r="BI17" i="8"/>
  <c r="BA66" i="5"/>
  <c r="AM66" i="5"/>
  <c r="Y66" i="5"/>
  <c r="K66" i="5"/>
  <c r="BB66" i="5"/>
  <c r="AN66" i="5"/>
  <c r="Z66" i="5"/>
  <c r="L66" i="5"/>
  <c r="AC66" i="5"/>
  <c r="C59" i="5"/>
  <c r="E66" i="5"/>
  <c r="F66" i="5"/>
  <c r="G66" i="5"/>
  <c r="V66" i="5"/>
  <c r="AK66" i="5"/>
  <c r="W66" i="5"/>
  <c r="AZ66" i="5"/>
  <c r="X66" i="5"/>
  <c r="J66" i="5"/>
  <c r="AX66" i="5"/>
  <c r="BC66" i="5"/>
  <c r="AO66" i="5"/>
  <c r="AA66" i="5"/>
  <c r="M66" i="5"/>
  <c r="BD66" i="5"/>
  <c r="AP66" i="5"/>
  <c r="AB66" i="5"/>
  <c r="N66" i="5"/>
  <c r="BE66" i="5"/>
  <c r="AQ66" i="5"/>
  <c r="O66" i="5"/>
  <c r="BF66" i="5"/>
  <c r="AR66" i="5"/>
  <c r="AD66" i="5"/>
  <c r="P66" i="5"/>
  <c r="BG66" i="5"/>
  <c r="AS66" i="5"/>
  <c r="AE66" i="5"/>
  <c r="Q66" i="5"/>
  <c r="R66" i="5" s="1"/>
  <c r="BH66" i="5"/>
  <c r="AT66" i="5"/>
  <c r="AF66" i="5"/>
  <c r="D66" i="5"/>
  <c r="BI66" i="5"/>
  <c r="AU66" i="5"/>
  <c r="S66" i="5"/>
  <c r="BJ66" i="5"/>
  <c r="AH66" i="5"/>
  <c r="AW66" i="5"/>
  <c r="T66" i="5"/>
  <c r="AI66" i="5"/>
  <c r="U66" i="5"/>
  <c r="AJ66" i="5"/>
  <c r="H66" i="5"/>
  <c r="AY66" i="5"/>
  <c r="I66" i="5"/>
  <c r="AL66" i="5"/>
  <c r="A58" i="5"/>
  <c r="G31" i="1"/>
  <c r="G32" i="1"/>
  <c r="G33" i="1"/>
  <c r="G21" i="1"/>
  <c r="G19" i="1" s="1"/>
  <c r="D10" i="8" l="1"/>
  <c r="E10" i="8" s="1"/>
  <c r="F10" i="8" s="1"/>
  <c r="G10" i="8" s="1"/>
  <c r="H10" i="8" s="1"/>
  <c r="I10" i="8" s="1"/>
  <c r="J10" i="8" s="1"/>
  <c r="K10" i="8" s="1"/>
  <c r="L10" i="8" s="1"/>
  <c r="M10" i="8" s="1"/>
  <c r="N10" i="8" s="1"/>
  <c r="O10" i="8" s="1"/>
  <c r="P10" i="8" s="1"/>
  <c r="Q10" i="8" s="1"/>
  <c r="R10" i="8" s="1"/>
  <c r="S10" i="8" s="1"/>
  <c r="T10" i="8" s="1"/>
  <c r="U10" i="8" s="1"/>
  <c r="V10" i="8" s="1"/>
  <c r="W10" i="8" s="1"/>
  <c r="X10" i="8" s="1"/>
  <c r="Y10" i="8" s="1"/>
  <c r="Z10" i="8" s="1"/>
  <c r="AA10" i="8" s="1"/>
  <c r="AB10" i="8" s="1"/>
  <c r="AC10" i="8" s="1"/>
  <c r="AD10" i="8" s="1"/>
  <c r="AE10" i="8" s="1"/>
  <c r="AF10" i="8" s="1"/>
  <c r="AG17" i="8"/>
  <c r="D59" i="5"/>
  <c r="E59" i="5" s="1"/>
  <c r="F59" i="5" s="1"/>
  <c r="G59" i="5" s="1"/>
  <c r="H59" i="5" s="1"/>
  <c r="I59" i="5" s="1"/>
  <c r="J59" i="5" s="1"/>
  <c r="K59" i="5" s="1"/>
  <c r="L59" i="5" s="1"/>
  <c r="M59" i="5" s="1"/>
  <c r="N59" i="5" s="1"/>
  <c r="O59" i="5" s="1"/>
  <c r="P59" i="5" s="1"/>
  <c r="Q59" i="5" s="1"/>
  <c r="R59" i="5" s="1"/>
  <c r="S59" i="5" s="1"/>
  <c r="T59" i="5" s="1"/>
  <c r="U59" i="5" s="1"/>
  <c r="V59" i="5" s="1"/>
  <c r="W59" i="5" s="1"/>
  <c r="X59" i="5" s="1"/>
  <c r="Y59" i="5" s="1"/>
  <c r="Z59" i="5" s="1"/>
  <c r="AA59" i="5" s="1"/>
  <c r="AB59" i="5" s="1"/>
  <c r="AC59" i="5" s="1"/>
  <c r="AD59" i="5" s="1"/>
  <c r="AE59" i="5" s="1"/>
  <c r="AF59" i="5" s="1"/>
  <c r="AV66" i="5"/>
  <c r="AG66" i="5"/>
  <c r="C65" i="5"/>
  <c r="C50" i="8"/>
  <c r="C43" i="8" s="1"/>
  <c r="C16" i="8"/>
  <c r="G29" i="1"/>
  <c r="BJ47" i="5" s="1"/>
  <c r="G34" i="1"/>
  <c r="G30" i="1" s="1"/>
  <c r="E82" i="3"/>
  <c r="D16" i="1"/>
  <c r="C16" i="1"/>
  <c r="B5" i="8"/>
  <c r="B51" i="5"/>
  <c r="C51" i="5" s="1"/>
  <c r="C50" i="5" s="1"/>
  <c r="B40" i="5"/>
  <c r="C40" i="5" s="1"/>
  <c r="C39" i="5" s="1"/>
  <c r="A41" i="8"/>
  <c r="A40" i="8"/>
  <c r="A7" i="8"/>
  <c r="A6" i="8"/>
  <c r="A46" i="5"/>
  <c r="A45" i="5"/>
  <c r="A44" i="5"/>
  <c r="A33" i="5"/>
  <c r="A32" i="5"/>
  <c r="A31" i="5"/>
  <c r="E21" i="1"/>
  <c r="D82" i="3"/>
  <c r="C82" i="3"/>
  <c r="X3" i="5"/>
  <c r="U3" i="5" s="1"/>
  <c r="X2" i="5"/>
  <c r="U2" i="5" s="1"/>
  <c r="AG59" i="5" l="1"/>
  <c r="AH59" i="5" s="1"/>
  <c r="AI59" i="5" s="1"/>
  <c r="AJ59" i="5" s="1"/>
  <c r="AK59" i="5" s="1"/>
  <c r="AL59" i="5" s="1"/>
  <c r="AM59" i="5" s="1"/>
  <c r="AN59" i="5" s="1"/>
  <c r="AO59" i="5" s="1"/>
  <c r="AP59" i="5" s="1"/>
  <c r="AQ59" i="5" s="1"/>
  <c r="AR59" i="5" s="1"/>
  <c r="AS59" i="5" s="1"/>
  <c r="AT59" i="5" s="1"/>
  <c r="AU59" i="5" s="1"/>
  <c r="AV59" i="5" s="1"/>
  <c r="AW59" i="5" s="1"/>
  <c r="AX59" i="5" s="1"/>
  <c r="AY59" i="5" s="1"/>
  <c r="AZ59" i="5" s="1"/>
  <c r="BA59" i="5" s="1"/>
  <c r="BB59" i="5" s="1"/>
  <c r="BC59" i="5" s="1"/>
  <c r="BD59" i="5" s="1"/>
  <c r="BE59" i="5" s="1"/>
  <c r="BF59" i="5" s="1"/>
  <c r="BG59" i="5" s="1"/>
  <c r="BH59" i="5" s="1"/>
  <c r="BI59" i="5" s="1"/>
  <c r="BJ59" i="5" s="1"/>
  <c r="AG10" i="8"/>
  <c r="AH10" i="8" s="1"/>
  <c r="AI10" i="8" s="1"/>
  <c r="AJ10" i="8" s="1"/>
  <c r="AK10" i="8" s="1"/>
  <c r="AL10" i="8" s="1"/>
  <c r="AM10" i="8" s="1"/>
  <c r="AN10" i="8" s="1"/>
  <c r="AO10" i="8" s="1"/>
  <c r="AP10" i="8" s="1"/>
  <c r="AQ10" i="8" s="1"/>
  <c r="AR10" i="8" s="1"/>
  <c r="AS10" i="8" s="1"/>
  <c r="AT10" i="8" s="1"/>
  <c r="AU10" i="8" s="1"/>
  <c r="AV10" i="8" s="1"/>
  <c r="AW10" i="8" s="1"/>
  <c r="AX10" i="8" s="1"/>
  <c r="AY10" i="8" s="1"/>
  <c r="AZ10" i="8" s="1"/>
  <c r="BA10" i="8" s="1"/>
  <c r="BB10" i="8" s="1"/>
  <c r="BC10" i="8" s="1"/>
  <c r="BD10" i="8" s="1"/>
  <c r="BE10" i="8" s="1"/>
  <c r="BF10" i="8" s="1"/>
  <c r="BG10" i="8" s="1"/>
  <c r="BH10" i="8" s="1"/>
  <c r="BI10" i="8" s="1"/>
  <c r="BJ10" i="8" s="1"/>
  <c r="BL47" i="5"/>
  <c r="BK47" i="5"/>
  <c r="AX16" i="8"/>
  <c r="C9" i="8"/>
  <c r="D16" i="8"/>
  <c r="AH16" i="8"/>
  <c r="AQ16" i="8"/>
  <c r="V16" i="8"/>
  <c r="AT16" i="8"/>
  <c r="S16" i="8"/>
  <c r="AP16" i="8"/>
  <c r="AJ16" i="8"/>
  <c r="AE16" i="8"/>
  <c r="BG16" i="8"/>
  <c r="L16" i="8"/>
  <c r="AR16" i="8"/>
  <c r="O16" i="8"/>
  <c r="H16" i="8"/>
  <c r="BE16" i="8"/>
  <c r="N16" i="8"/>
  <c r="W16" i="8"/>
  <c r="BD16" i="8"/>
  <c r="AB16" i="8"/>
  <c r="AK16" i="8"/>
  <c r="Z16" i="8"/>
  <c r="AZ16" i="8"/>
  <c r="BH16" i="8"/>
  <c r="AN16" i="8"/>
  <c r="AW16" i="8"/>
  <c r="AS16" i="8"/>
  <c r="F16" i="8"/>
  <c r="BB16" i="8"/>
  <c r="BJ16" i="8"/>
  <c r="BF16" i="8"/>
  <c r="E16" i="8"/>
  <c r="J16" i="8"/>
  <c r="BI16" i="8"/>
  <c r="AC16" i="8"/>
  <c r="U16" i="8"/>
  <c r="Y16" i="8"/>
  <c r="AF16" i="8"/>
  <c r="M16" i="8"/>
  <c r="T16" i="8"/>
  <c r="AM16" i="8"/>
  <c r="P16" i="8"/>
  <c r="AO16" i="8"/>
  <c r="AI16" i="8"/>
  <c r="BA16" i="8"/>
  <c r="AD16" i="8"/>
  <c r="G16" i="8"/>
  <c r="AA16" i="8"/>
  <c r="I16" i="8"/>
  <c r="AY16" i="8"/>
  <c r="BC16" i="8"/>
  <c r="X16" i="8"/>
  <c r="Q16" i="8"/>
  <c r="R16" i="8" s="1"/>
  <c r="K16" i="8"/>
  <c r="AL16" i="8"/>
  <c r="AU16" i="8"/>
  <c r="AY65" i="5"/>
  <c r="AN65" i="5"/>
  <c r="Y65" i="5"/>
  <c r="K65" i="5"/>
  <c r="AZ65" i="5"/>
  <c r="AO65" i="5"/>
  <c r="Z65" i="5"/>
  <c r="L65" i="5"/>
  <c r="BA65" i="5"/>
  <c r="AP65" i="5"/>
  <c r="AA65" i="5"/>
  <c r="M65" i="5"/>
  <c r="BC65" i="5"/>
  <c r="AC65" i="5"/>
  <c r="BD65" i="5"/>
  <c r="AS65" i="5"/>
  <c r="P65" i="5"/>
  <c r="BE65" i="5"/>
  <c r="AE65" i="5"/>
  <c r="BF65" i="5"/>
  <c r="D65" i="5"/>
  <c r="BG65" i="5"/>
  <c r="E65" i="5"/>
  <c r="C58" i="5"/>
  <c r="G65" i="5"/>
  <c r="BI65" i="5"/>
  <c r="AK65" i="5"/>
  <c r="V65" i="5"/>
  <c r="H65" i="5"/>
  <c r="AL65" i="5"/>
  <c r="W65" i="5"/>
  <c r="I65" i="5"/>
  <c r="AX65" i="5"/>
  <c r="AM65" i="5"/>
  <c r="X65" i="5"/>
  <c r="J65" i="5"/>
  <c r="BB65" i="5"/>
  <c r="AQ65" i="5"/>
  <c r="AB65" i="5"/>
  <c r="N65" i="5"/>
  <c r="AW65" i="5"/>
  <c r="AI65" i="5"/>
  <c r="F65" i="5"/>
  <c r="AJ65" i="5"/>
  <c r="BJ65" i="5"/>
  <c r="AR65" i="5"/>
  <c r="O65" i="5"/>
  <c r="AD65" i="5"/>
  <c r="AT65" i="5"/>
  <c r="Q65" i="5"/>
  <c r="R65" i="5" s="1"/>
  <c r="AU65" i="5"/>
  <c r="S65" i="5"/>
  <c r="AH65" i="5"/>
  <c r="AF65" i="5"/>
  <c r="T65" i="5"/>
  <c r="BH65" i="5"/>
  <c r="U65" i="5"/>
  <c r="C29" i="1"/>
  <c r="C12" i="8"/>
  <c r="C5" i="8" s="1"/>
  <c r="B50" i="5"/>
  <c r="B52" i="5" s="1"/>
  <c r="B39" i="5"/>
  <c r="K33" i="5"/>
  <c r="K32" i="5"/>
  <c r="K31" i="5"/>
  <c r="K30" i="5"/>
  <c r="I33" i="5"/>
  <c r="I32" i="5"/>
  <c r="I31" i="5"/>
  <c r="I30" i="5"/>
  <c r="W3" i="5"/>
  <c r="V3" i="5"/>
  <c r="W2" i="5"/>
  <c r="V2" i="5"/>
  <c r="C83" i="3"/>
  <c r="D83" i="3"/>
  <c r="D9" i="8" l="1"/>
  <c r="E9" i="8" s="1"/>
  <c r="F9" i="8" s="1"/>
  <c r="G9" i="8" s="1"/>
  <c r="H9" i="8" s="1"/>
  <c r="I9" i="8" s="1"/>
  <c r="J9" i="8" s="1"/>
  <c r="K9" i="8" s="1"/>
  <c r="L9" i="8" s="1"/>
  <c r="M9" i="8" s="1"/>
  <c r="N9" i="8" s="1"/>
  <c r="O9" i="8" s="1"/>
  <c r="P9" i="8" s="1"/>
  <c r="Q9" i="8" s="1"/>
  <c r="R9" i="8" s="1"/>
  <c r="S9" i="8" s="1"/>
  <c r="T9" i="8" s="1"/>
  <c r="U9" i="8" s="1"/>
  <c r="V9" i="8" s="1"/>
  <c r="W9" i="8" s="1"/>
  <c r="X9" i="8" s="1"/>
  <c r="Y9" i="8" s="1"/>
  <c r="Z9" i="8" s="1"/>
  <c r="AA9" i="8" s="1"/>
  <c r="AB9" i="8" s="1"/>
  <c r="AC9" i="8" s="1"/>
  <c r="AD9" i="8" s="1"/>
  <c r="AE9" i="8" s="1"/>
  <c r="AF9" i="8" s="1"/>
  <c r="AG65" i="5"/>
  <c r="AV65" i="5"/>
  <c r="AG16" i="8"/>
  <c r="AV16" i="8"/>
  <c r="D58" i="5"/>
  <c r="E58" i="5" s="1"/>
  <c r="F58" i="5" s="1"/>
  <c r="G58" i="5" s="1"/>
  <c r="H58" i="5" s="1"/>
  <c r="I58" i="5" s="1"/>
  <c r="J58" i="5" s="1"/>
  <c r="K58" i="5" s="1"/>
  <c r="L58" i="5" s="1"/>
  <c r="M58" i="5" s="1"/>
  <c r="N58" i="5" s="1"/>
  <c r="O58" i="5" s="1"/>
  <c r="P58" i="5" s="1"/>
  <c r="Q58" i="5" s="1"/>
  <c r="R58" i="5" s="1"/>
  <c r="S58" i="5" s="1"/>
  <c r="T58" i="5" s="1"/>
  <c r="U58" i="5" s="1"/>
  <c r="V58" i="5" s="1"/>
  <c r="W58" i="5" s="1"/>
  <c r="X58" i="5" s="1"/>
  <c r="Y58" i="5" s="1"/>
  <c r="Z58" i="5" s="1"/>
  <c r="AA58" i="5" s="1"/>
  <c r="AB58" i="5" s="1"/>
  <c r="AC58" i="5" s="1"/>
  <c r="AD58" i="5" s="1"/>
  <c r="AE58" i="5" s="1"/>
  <c r="AF58" i="5" s="1"/>
  <c r="C90" i="3"/>
  <c r="B41" i="8"/>
  <c r="B40" i="8"/>
  <c r="B39" i="8"/>
  <c r="A30" i="5"/>
  <c r="J33" i="5"/>
  <c r="J32" i="5"/>
  <c r="J31" i="5"/>
  <c r="J30" i="5"/>
  <c r="D86" i="3"/>
  <c r="C86" i="3"/>
  <c r="AG9" i="8" l="1"/>
  <c r="AH9" i="8" s="1"/>
  <c r="AI9" i="8" s="1"/>
  <c r="AJ9" i="8" s="1"/>
  <c r="AK9" i="8" s="1"/>
  <c r="AL9" i="8" s="1"/>
  <c r="AM9" i="8" s="1"/>
  <c r="AN9" i="8" s="1"/>
  <c r="AO9" i="8" s="1"/>
  <c r="AP9" i="8" s="1"/>
  <c r="AQ9" i="8" s="1"/>
  <c r="AR9" i="8" s="1"/>
  <c r="AS9" i="8" s="1"/>
  <c r="AT9" i="8" s="1"/>
  <c r="AU9" i="8" s="1"/>
  <c r="AV9" i="8" s="1"/>
  <c r="AW9" i="8" s="1"/>
  <c r="AX9" i="8" s="1"/>
  <c r="AY9" i="8" s="1"/>
  <c r="AZ9" i="8" s="1"/>
  <c r="BA9" i="8" s="1"/>
  <c r="BB9" i="8" s="1"/>
  <c r="BC9" i="8" s="1"/>
  <c r="BD9" i="8" s="1"/>
  <c r="BE9" i="8" s="1"/>
  <c r="BF9" i="8" s="1"/>
  <c r="BG9" i="8" s="1"/>
  <c r="BH9" i="8" s="1"/>
  <c r="BI9" i="8" s="1"/>
  <c r="BJ9" i="8" s="1"/>
  <c r="AG58" i="5"/>
  <c r="AH58" i="5" s="1"/>
  <c r="AI58" i="5" s="1"/>
  <c r="AJ58" i="5" s="1"/>
  <c r="AK58" i="5" s="1"/>
  <c r="AL58" i="5" s="1"/>
  <c r="AM58" i="5" s="1"/>
  <c r="AN58" i="5" s="1"/>
  <c r="AO58" i="5" s="1"/>
  <c r="AP58" i="5" s="1"/>
  <c r="AQ58" i="5" s="1"/>
  <c r="AR58" i="5" s="1"/>
  <c r="AS58" i="5" s="1"/>
  <c r="AT58" i="5" s="1"/>
  <c r="AU58" i="5" s="1"/>
  <c r="AV58" i="5" s="1"/>
  <c r="AW58" i="5" s="1"/>
  <c r="AX58" i="5" s="1"/>
  <c r="AY58" i="5" s="1"/>
  <c r="AZ58" i="5" s="1"/>
  <c r="BA58" i="5" s="1"/>
  <c r="BB58" i="5" s="1"/>
  <c r="BC58" i="5" s="1"/>
  <c r="BD58" i="5" s="1"/>
  <c r="BE58" i="5" s="1"/>
  <c r="BF58" i="5" s="1"/>
  <c r="BG58" i="5" s="1"/>
  <c r="BH58" i="5" s="1"/>
  <c r="BI58" i="5" s="1"/>
  <c r="BJ58" i="5" s="1"/>
  <c r="F16" i="1" l="1"/>
  <c r="A49" i="8"/>
  <c r="A48" i="8"/>
  <c r="A47" i="8"/>
  <c r="A39" i="8"/>
  <c r="A46" i="8" s="1"/>
  <c r="A15" i="8"/>
  <c r="A14" i="8"/>
  <c r="A13" i="8"/>
  <c r="A5" i="8"/>
  <c r="A12" i="8" s="1"/>
  <c r="B7" i="8"/>
  <c r="B6" i="8"/>
  <c r="B56" i="5"/>
  <c r="B55" i="5"/>
  <c r="B54" i="5"/>
  <c r="C46" i="8" l="1"/>
  <c r="C39" i="8" s="1"/>
  <c r="AS12" i="8" l="1"/>
  <c r="AL12" i="8"/>
  <c r="BF12" i="8"/>
  <c r="L12" i="8"/>
  <c r="BB12" i="8"/>
  <c r="K12" i="8"/>
  <c r="AR12" i="8"/>
  <c r="G12" i="8"/>
  <c r="AA12" i="8"/>
  <c r="M12" i="8"/>
  <c r="W12" i="8"/>
  <c r="BG12" i="8"/>
  <c r="N12" i="8"/>
  <c r="BC12" i="8"/>
  <c r="P12" i="8"/>
  <c r="O12" i="8"/>
  <c r="H12" i="8"/>
  <c r="AF12" i="8"/>
  <c r="AU12" i="8"/>
  <c r="X12" i="8"/>
  <c r="E12" i="8"/>
  <c r="Q12" i="8"/>
  <c r="AN12" i="8"/>
  <c r="U12" i="8"/>
  <c r="AW12" i="8"/>
  <c r="BD12" i="8"/>
  <c r="AK12" i="8"/>
  <c r="AX12" i="8"/>
  <c r="I12" i="8"/>
  <c r="BA12" i="8"/>
  <c r="AD12" i="8"/>
  <c r="Y12" i="8"/>
  <c r="BH12" i="8"/>
  <c r="BJ12" i="8"/>
  <c r="AO12" i="8"/>
  <c r="AZ12" i="8"/>
  <c r="AI12" i="8"/>
  <c r="AE12" i="8"/>
  <c r="BE12" i="8"/>
  <c r="AJ12" i="8"/>
  <c r="AC12" i="8"/>
  <c r="AH12" i="8"/>
  <c r="J12" i="8"/>
  <c r="AB12" i="8"/>
  <c r="T12" i="8"/>
  <c r="F12" i="8"/>
  <c r="Z12" i="8"/>
  <c r="AY12" i="8"/>
  <c r="D12" i="8"/>
  <c r="D5" i="8" s="1"/>
  <c r="V12" i="8"/>
  <c r="AP12" i="8"/>
  <c r="BI12" i="8"/>
  <c r="AT12" i="8"/>
  <c r="AM12" i="8"/>
  <c r="AQ12" i="8"/>
  <c r="S12" i="8"/>
  <c r="R12" i="8" l="1"/>
  <c r="AV12" i="8" s="1"/>
  <c r="E5" i="8"/>
  <c r="F5" i="8" s="1"/>
  <c r="G5" i="8" s="1"/>
  <c r="H5" i="8" s="1"/>
  <c r="I5" i="8" l="1"/>
  <c r="J5" i="8" s="1"/>
  <c r="K5" i="8" s="1"/>
  <c r="L5" i="8" s="1"/>
  <c r="M5" i="8" s="1"/>
  <c r="N5" i="8" s="1"/>
  <c r="O5" i="8" s="1"/>
  <c r="P5" i="8" s="1"/>
  <c r="Q5" i="8" s="1"/>
  <c r="R5" i="8" s="1"/>
  <c r="S5" i="8" s="1"/>
  <c r="T5" i="8" s="1"/>
  <c r="U5" i="8" s="1"/>
  <c r="V5" i="8" s="1"/>
  <c r="W5" i="8" s="1"/>
  <c r="X5" i="8" s="1"/>
  <c r="Y5" i="8" s="1"/>
  <c r="Z5" i="8" s="1"/>
  <c r="AA5" i="8" s="1"/>
  <c r="AB5" i="8" s="1"/>
  <c r="AC5" i="8" s="1"/>
  <c r="AD5" i="8" s="1"/>
  <c r="AE5" i="8" s="1"/>
  <c r="AF5" i="8" s="1"/>
  <c r="AG12" i="8"/>
  <c r="C34" i="1"/>
  <c r="E16" i="1"/>
  <c r="C33" i="1"/>
  <c r="C32" i="1"/>
  <c r="C31" i="1"/>
  <c r="D21" i="1"/>
  <c r="D19" i="1" s="1"/>
  <c r="E19" i="1"/>
  <c r="F21" i="1"/>
  <c r="F19" i="1" s="1"/>
  <c r="C49" i="8" l="1"/>
  <c r="C42" i="8" s="1"/>
  <c r="C64" i="5"/>
  <c r="C15" i="8"/>
  <c r="D15" i="8" s="1"/>
  <c r="AG5" i="8"/>
  <c r="AH5" i="8" s="1"/>
  <c r="AI5" i="8" s="1"/>
  <c r="AJ5" i="8" s="1"/>
  <c r="AK5" i="8" s="1"/>
  <c r="AL5" i="8" s="1"/>
  <c r="AM5" i="8" s="1"/>
  <c r="AN5" i="8" s="1"/>
  <c r="AO5" i="8" s="1"/>
  <c r="AP5" i="8" s="1"/>
  <c r="AQ5" i="8" s="1"/>
  <c r="AR5" i="8" s="1"/>
  <c r="AS5" i="8" s="1"/>
  <c r="AT5" i="8" s="1"/>
  <c r="AU5" i="8" s="1"/>
  <c r="AV5" i="8" s="1"/>
  <c r="AW5" i="8" s="1"/>
  <c r="AX5" i="8" s="1"/>
  <c r="AY5" i="8" s="1"/>
  <c r="AZ5" i="8" s="1"/>
  <c r="BA5" i="8" s="1"/>
  <c r="BB5" i="8" s="1"/>
  <c r="BC5" i="8" s="1"/>
  <c r="BD5" i="8" s="1"/>
  <c r="BE5" i="8" s="1"/>
  <c r="BF5" i="8" s="1"/>
  <c r="BG5" i="8" s="1"/>
  <c r="BH5" i="8" s="1"/>
  <c r="BI5" i="8" s="1"/>
  <c r="BJ5" i="8" s="1"/>
  <c r="C48" i="8"/>
  <c r="C41" i="8" s="1"/>
  <c r="C14" i="8"/>
  <c r="C47" i="8"/>
  <c r="C40" i="8" s="1"/>
  <c r="C13" i="8"/>
  <c r="D29" i="1"/>
  <c r="BJ44" i="5" s="1"/>
  <c r="C63" i="5"/>
  <c r="M63" i="5" s="1"/>
  <c r="Z64" i="5"/>
  <c r="F29" i="1"/>
  <c r="BJ46" i="5" s="1"/>
  <c r="C62" i="5"/>
  <c r="E29" i="1"/>
  <c r="BJ45" i="5" s="1"/>
  <c r="C61" i="5"/>
  <c r="C30" i="1"/>
  <c r="BJ43" i="5"/>
  <c r="X64" i="5" l="1"/>
  <c r="T64" i="5"/>
  <c r="BI64" i="5"/>
  <c r="BD64" i="5"/>
  <c r="AF64" i="5"/>
  <c r="K64" i="5"/>
  <c r="G64" i="5"/>
  <c r="BB63" i="5"/>
  <c r="W63" i="5"/>
  <c r="BE63" i="5"/>
  <c r="AM63" i="5"/>
  <c r="I63" i="5"/>
  <c r="AZ63" i="5"/>
  <c r="AC63" i="5"/>
  <c r="C56" i="5"/>
  <c r="N63" i="5"/>
  <c r="BJ63" i="5"/>
  <c r="AI63" i="5"/>
  <c r="AK63" i="5"/>
  <c r="AN63" i="5"/>
  <c r="L63" i="5"/>
  <c r="BD63" i="5"/>
  <c r="AT63" i="5"/>
  <c r="D63" i="5"/>
  <c r="AB63" i="5"/>
  <c r="AH63" i="5"/>
  <c r="V63" i="5"/>
  <c r="U63" i="5"/>
  <c r="BC63" i="5"/>
  <c r="AU63" i="5"/>
  <c r="AS63" i="5"/>
  <c r="AE63" i="5"/>
  <c r="X63" i="5"/>
  <c r="BF63" i="5"/>
  <c r="AL63" i="5"/>
  <c r="H63" i="5"/>
  <c r="AF63" i="5"/>
  <c r="K63" i="5"/>
  <c r="AY63" i="5"/>
  <c r="J63" i="5"/>
  <c r="O63" i="5"/>
  <c r="BA63" i="5"/>
  <c r="Q63" i="5"/>
  <c r="R63" i="5" s="1"/>
  <c r="AV63" i="5" s="1"/>
  <c r="AJ63" i="5"/>
  <c r="Z63" i="5"/>
  <c r="G63" i="5"/>
  <c r="BH63" i="5"/>
  <c r="AO63" i="5"/>
  <c r="AX63" i="5"/>
  <c r="AQ63" i="5"/>
  <c r="O64" i="5"/>
  <c r="AI64" i="5"/>
  <c r="BH64" i="5"/>
  <c r="P63" i="5"/>
  <c r="AQ64" i="5"/>
  <c r="F63" i="5"/>
  <c r="AA63" i="5"/>
  <c r="Y63" i="5"/>
  <c r="AL64" i="5"/>
  <c r="AW63" i="5"/>
  <c r="BI63" i="5"/>
  <c r="BG63" i="5"/>
  <c r="S64" i="5"/>
  <c r="E63" i="5"/>
  <c r="AR63" i="5"/>
  <c r="AP63" i="5"/>
  <c r="BA64" i="5"/>
  <c r="T63" i="5"/>
  <c r="AD63" i="5"/>
  <c r="S63" i="5"/>
  <c r="AJ64" i="5"/>
  <c r="BB64" i="5"/>
  <c r="AK64" i="5"/>
  <c r="BJ64" i="5"/>
  <c r="H64" i="5"/>
  <c r="D64" i="5"/>
  <c r="AA64" i="5"/>
  <c r="AT64" i="5"/>
  <c r="F64" i="5"/>
  <c r="N64" i="5"/>
  <c r="AE64" i="5"/>
  <c r="W64" i="5"/>
  <c r="AY64" i="5"/>
  <c r="AP64" i="5"/>
  <c r="AH64" i="5"/>
  <c r="BG64" i="5"/>
  <c r="V64" i="5"/>
  <c r="AR64" i="5"/>
  <c r="Q64" i="5"/>
  <c r="BF64" i="5"/>
  <c r="I64" i="5"/>
  <c r="M64" i="5"/>
  <c r="AO64" i="5"/>
  <c r="E64" i="5"/>
  <c r="AD64" i="5"/>
  <c r="AX64" i="5"/>
  <c r="C57" i="5"/>
  <c r="Y64" i="5"/>
  <c r="BE64" i="5"/>
  <c r="AC64" i="5"/>
  <c r="AW64" i="5"/>
  <c r="AS64" i="5"/>
  <c r="P64" i="5"/>
  <c r="L64" i="5"/>
  <c r="U64" i="5"/>
  <c r="AN64" i="5"/>
  <c r="AM64" i="5"/>
  <c r="J64" i="5"/>
  <c r="BC64" i="5"/>
  <c r="BJ15" i="8"/>
  <c r="C8" i="8"/>
  <c r="Q15" i="8"/>
  <c r="R15" i="8" s="1"/>
  <c r="AQ15" i="8"/>
  <c r="BB15" i="8"/>
  <c r="BD15" i="8"/>
  <c r="P15" i="8"/>
  <c r="T15" i="8"/>
  <c r="AI15" i="8"/>
  <c r="AY15" i="8"/>
  <c r="J15" i="8"/>
  <c r="AC15" i="8"/>
  <c r="AF15" i="8"/>
  <c r="AJ15" i="8"/>
  <c r="BH15" i="8"/>
  <c r="AA15" i="8"/>
  <c r="BE15" i="8"/>
  <c r="N15" i="8"/>
  <c r="W15" i="8"/>
  <c r="AS15" i="8"/>
  <c r="AN15" i="8"/>
  <c r="AZ15" i="8"/>
  <c r="BG15" i="8"/>
  <c r="O15" i="8"/>
  <c r="AB15" i="8"/>
  <c r="AK15" i="8"/>
  <c r="AL15" i="8"/>
  <c r="BA15" i="8"/>
  <c r="E15" i="8"/>
  <c r="X15" i="8"/>
  <c r="BF15" i="8"/>
  <c r="I15" i="8"/>
  <c r="Y15" i="8"/>
  <c r="F15" i="8"/>
  <c r="BI15" i="8"/>
  <c r="BC15" i="8"/>
  <c r="AH15" i="8"/>
  <c r="AO15" i="8"/>
  <c r="K15" i="8"/>
  <c r="AW15" i="8"/>
  <c r="AX15" i="8"/>
  <c r="S15" i="8"/>
  <c r="AE15" i="8"/>
  <c r="AU15" i="8"/>
  <c r="AD15" i="8"/>
  <c r="AT15" i="8"/>
  <c r="G15" i="8"/>
  <c r="Z15" i="8"/>
  <c r="M15" i="8"/>
  <c r="AP15" i="8"/>
  <c r="AR15" i="8"/>
  <c r="H15" i="8"/>
  <c r="U15" i="8"/>
  <c r="AM15" i="8"/>
  <c r="V15" i="8"/>
  <c r="L15" i="8"/>
  <c r="AZ64" i="5"/>
  <c r="AZ14" i="8"/>
  <c r="F14" i="8"/>
  <c r="C7" i="8"/>
  <c r="AM14" i="8"/>
  <c r="AH14" i="8"/>
  <c r="G14" i="8"/>
  <c r="Y14" i="8"/>
  <c r="J14" i="8"/>
  <c r="BA14" i="8"/>
  <c r="BI14" i="8"/>
  <c r="AJ14" i="8"/>
  <c r="E14" i="8"/>
  <c r="AL14" i="8"/>
  <c r="AK14" i="8"/>
  <c r="AS14" i="8"/>
  <c r="AI14" i="8"/>
  <c r="O14" i="8"/>
  <c r="U14" i="8"/>
  <c r="AC14" i="8"/>
  <c r="Z14" i="8"/>
  <c r="AX14" i="8"/>
  <c r="M14" i="8"/>
  <c r="P14" i="8"/>
  <c r="AE14" i="8"/>
  <c r="BG14" i="8"/>
  <c r="AW14" i="8"/>
  <c r="BH14" i="8"/>
  <c r="AB14" i="8"/>
  <c r="K14" i="8"/>
  <c r="AO14" i="8"/>
  <c r="BB14" i="8"/>
  <c r="AQ14" i="8"/>
  <c r="Q14" i="8"/>
  <c r="R14" i="8" s="1"/>
  <c r="AR14" i="8"/>
  <c r="D14" i="8"/>
  <c r="BE14" i="8"/>
  <c r="T14" i="8"/>
  <c r="BC14" i="8"/>
  <c r="AA14" i="8"/>
  <c r="AF14" i="8"/>
  <c r="V14" i="8"/>
  <c r="L14" i="8"/>
  <c r="AU14" i="8"/>
  <c r="AN14" i="8"/>
  <c r="H14" i="8"/>
  <c r="AD14" i="8"/>
  <c r="W14" i="8"/>
  <c r="BF14" i="8"/>
  <c r="X14" i="8"/>
  <c r="S14" i="8"/>
  <c r="AP14" i="8"/>
  <c r="I14" i="8"/>
  <c r="BJ14" i="8"/>
  <c r="BD14" i="8"/>
  <c r="N14" i="8"/>
  <c r="AY14" i="8"/>
  <c r="AT14" i="8"/>
  <c r="AB64" i="5"/>
  <c r="AU64" i="5"/>
  <c r="BD13" i="8"/>
  <c r="BE13" i="8"/>
  <c r="AM13" i="8"/>
  <c r="E13" i="8"/>
  <c r="O13" i="8"/>
  <c r="W13" i="8"/>
  <c r="P13" i="8"/>
  <c r="S13" i="8"/>
  <c r="AI13" i="8"/>
  <c r="C6" i="8"/>
  <c r="Y13" i="8"/>
  <c r="AA13" i="8"/>
  <c r="T13" i="8"/>
  <c r="V13" i="8"/>
  <c r="L13" i="8"/>
  <c r="AR13" i="8"/>
  <c r="AK13" i="8"/>
  <c r="H13" i="8"/>
  <c r="AL13" i="8"/>
  <c r="AS13" i="8"/>
  <c r="AW13" i="8"/>
  <c r="AB13" i="8"/>
  <c r="N13" i="8"/>
  <c r="AT13" i="8"/>
  <c r="BA13" i="8"/>
  <c r="G13" i="8"/>
  <c r="BH13" i="8"/>
  <c r="AY13" i="8"/>
  <c r="AF13" i="8"/>
  <c r="AO13" i="8"/>
  <c r="BG13" i="8"/>
  <c r="X13" i="8"/>
  <c r="M13" i="8"/>
  <c r="BF13" i="8"/>
  <c r="AX13" i="8"/>
  <c r="AC13" i="8"/>
  <c r="D13" i="8"/>
  <c r="Z13" i="8"/>
  <c r="BI13" i="8"/>
  <c r="AZ13" i="8"/>
  <c r="BB13" i="8"/>
  <c r="K13" i="8"/>
  <c r="F13" i="8"/>
  <c r="AE13" i="8"/>
  <c r="AH13" i="8"/>
  <c r="Q13" i="8"/>
  <c r="R13" i="8" s="1"/>
  <c r="BC13" i="8"/>
  <c r="AQ13" i="8"/>
  <c r="AP13" i="8"/>
  <c r="I13" i="8"/>
  <c r="J13" i="8"/>
  <c r="AD13" i="8"/>
  <c r="AN13" i="8"/>
  <c r="AU13" i="8"/>
  <c r="AJ13" i="8"/>
  <c r="U13" i="8"/>
  <c r="BJ13" i="8"/>
  <c r="AX61" i="5"/>
  <c r="C54" i="5"/>
  <c r="AJ62" i="5"/>
  <c r="BA62" i="5"/>
  <c r="U62" i="5"/>
  <c r="L62" i="5"/>
  <c r="BF62" i="5"/>
  <c r="AR62" i="5"/>
  <c r="F62" i="5"/>
  <c r="AH62" i="5"/>
  <c r="AZ62" i="5"/>
  <c r="AK62" i="5"/>
  <c r="BB62" i="5"/>
  <c r="V62" i="5"/>
  <c r="M62" i="5"/>
  <c r="Q62" i="5"/>
  <c r="R62" i="5" s="1"/>
  <c r="AB62" i="5"/>
  <c r="BI62" i="5"/>
  <c r="AS62" i="5"/>
  <c r="E62" i="5"/>
  <c r="AL62" i="5"/>
  <c r="BC62" i="5"/>
  <c r="W62" i="5"/>
  <c r="N62" i="5"/>
  <c r="D62" i="5"/>
  <c r="AO62" i="5"/>
  <c r="Z62" i="5"/>
  <c r="AY62" i="5"/>
  <c r="AM62" i="5"/>
  <c r="BD62" i="5"/>
  <c r="X62" i="5"/>
  <c r="O62" i="5"/>
  <c r="BJ62" i="5"/>
  <c r="S62" i="5"/>
  <c r="AD62" i="5"/>
  <c r="AT62" i="5"/>
  <c r="AE62" i="5"/>
  <c r="J62" i="5"/>
  <c r="AI62" i="5"/>
  <c r="C55" i="5"/>
  <c r="AN62" i="5"/>
  <c r="BE62" i="5"/>
  <c r="Y62" i="5"/>
  <c r="P62" i="5"/>
  <c r="AP62" i="5"/>
  <c r="BG62" i="5"/>
  <c r="AA62" i="5"/>
  <c r="AQ62" i="5"/>
  <c r="BH62" i="5"/>
  <c r="AC62" i="5"/>
  <c r="T62" i="5"/>
  <c r="AU62" i="5"/>
  <c r="AF62" i="5"/>
  <c r="G62" i="5"/>
  <c r="AX62" i="5"/>
  <c r="I62" i="5"/>
  <c r="AW62" i="5"/>
  <c r="H62" i="5"/>
  <c r="K62" i="5"/>
  <c r="AF61" i="5"/>
  <c r="G61" i="5"/>
  <c r="BG61" i="5"/>
  <c r="AA61" i="5"/>
  <c r="AD61" i="5"/>
  <c r="AQ61" i="5"/>
  <c r="AB61" i="5"/>
  <c r="BF61" i="5"/>
  <c r="S61" i="5"/>
  <c r="H61" i="5"/>
  <c r="BB61" i="5"/>
  <c r="AN61" i="5"/>
  <c r="AO61" i="5"/>
  <c r="AK61" i="5"/>
  <c r="BD61" i="5"/>
  <c r="BE61" i="5"/>
  <c r="BA61" i="5"/>
  <c r="E61" i="5"/>
  <c r="AC61" i="5"/>
  <c r="AI61" i="5"/>
  <c r="BC61" i="5"/>
  <c r="AW61" i="5"/>
  <c r="AM61" i="5"/>
  <c r="Q61" i="5"/>
  <c r="R61" i="5" s="1"/>
  <c r="AG61" i="5" s="1"/>
  <c r="AL61" i="5"/>
  <c r="O61" i="5"/>
  <c r="BJ61" i="5"/>
  <c r="X61" i="5"/>
  <c r="U61" i="5"/>
  <c r="V61" i="5"/>
  <c r="AY61" i="5"/>
  <c r="Z61" i="5"/>
  <c r="AU61" i="5"/>
  <c r="N61" i="5"/>
  <c r="AH61" i="5"/>
  <c r="AJ61" i="5"/>
  <c r="T61" i="5"/>
  <c r="M61" i="5"/>
  <c r="AS61" i="5"/>
  <c r="Y61" i="5"/>
  <c r="D61" i="5"/>
  <c r="AT61" i="5"/>
  <c r="BI61" i="5"/>
  <c r="AZ61" i="5"/>
  <c r="K61" i="5"/>
  <c r="L61" i="5"/>
  <c r="I61" i="5"/>
  <c r="P61" i="5"/>
  <c r="AR61" i="5"/>
  <c r="BH61" i="5"/>
  <c r="AP61" i="5"/>
  <c r="W61" i="5"/>
  <c r="J61" i="5"/>
  <c r="F61" i="5"/>
  <c r="AE61" i="5"/>
  <c r="R64" i="5" l="1"/>
  <c r="AG64" i="5" s="1"/>
  <c r="D56" i="5"/>
  <c r="E56" i="5" s="1"/>
  <c r="F56" i="5" s="1"/>
  <c r="G56" i="5" s="1"/>
  <c r="H56" i="5" s="1"/>
  <c r="I56" i="5" s="1"/>
  <c r="J56" i="5" s="1"/>
  <c r="K56" i="5" s="1"/>
  <c r="L56" i="5" s="1"/>
  <c r="M56" i="5" s="1"/>
  <c r="N56" i="5" s="1"/>
  <c r="O56" i="5" s="1"/>
  <c r="P56" i="5" s="1"/>
  <c r="Q56" i="5" s="1"/>
  <c r="R56" i="5" s="1"/>
  <c r="S56" i="5" s="1"/>
  <c r="T56" i="5" s="1"/>
  <c r="U56" i="5" s="1"/>
  <c r="V56" i="5" s="1"/>
  <c r="W56" i="5" s="1"/>
  <c r="X56" i="5" s="1"/>
  <c r="Y56" i="5" s="1"/>
  <c r="Z56" i="5" s="1"/>
  <c r="AA56" i="5" s="1"/>
  <c r="AB56" i="5" s="1"/>
  <c r="AC56" i="5" s="1"/>
  <c r="AD56" i="5" s="1"/>
  <c r="AE56" i="5" s="1"/>
  <c r="AF56" i="5" s="1"/>
  <c r="AG63" i="5"/>
  <c r="D57" i="5"/>
  <c r="E57" i="5" s="1"/>
  <c r="F57" i="5" s="1"/>
  <c r="G57" i="5" s="1"/>
  <c r="H57" i="5" s="1"/>
  <c r="I57" i="5" s="1"/>
  <c r="J57" i="5" s="1"/>
  <c r="K57" i="5" s="1"/>
  <c r="L57" i="5" s="1"/>
  <c r="M57" i="5" s="1"/>
  <c r="N57" i="5" s="1"/>
  <c r="O57" i="5" s="1"/>
  <c r="P57" i="5" s="1"/>
  <c r="Q57" i="5" s="1"/>
  <c r="D8" i="8"/>
  <c r="E8" i="8" s="1"/>
  <c r="F8" i="8" s="1"/>
  <c r="G8" i="8" s="1"/>
  <c r="H8" i="8" s="1"/>
  <c r="I8" i="8" s="1"/>
  <c r="J8" i="8" s="1"/>
  <c r="K8" i="8" s="1"/>
  <c r="L8" i="8" s="1"/>
  <c r="M8" i="8" s="1"/>
  <c r="N8" i="8" s="1"/>
  <c r="O8" i="8" s="1"/>
  <c r="P8" i="8" s="1"/>
  <c r="Q8" i="8" s="1"/>
  <c r="R8" i="8" s="1"/>
  <c r="S8" i="8" s="1"/>
  <c r="T8" i="8" s="1"/>
  <c r="U8" i="8" s="1"/>
  <c r="V8" i="8" s="1"/>
  <c r="W8" i="8" s="1"/>
  <c r="X8" i="8" s="1"/>
  <c r="Y8" i="8" s="1"/>
  <c r="Z8" i="8" s="1"/>
  <c r="AA8" i="8" s="1"/>
  <c r="AB8" i="8" s="1"/>
  <c r="AC8" i="8" s="1"/>
  <c r="AD8" i="8" s="1"/>
  <c r="AE8" i="8" s="1"/>
  <c r="AF8" i="8" s="1"/>
  <c r="D6" i="8"/>
  <c r="E6" i="8" s="1"/>
  <c r="F6" i="8" s="1"/>
  <c r="G6" i="8" s="1"/>
  <c r="H6" i="8" s="1"/>
  <c r="I6" i="8" s="1"/>
  <c r="J6" i="8" s="1"/>
  <c r="K6" i="8" s="1"/>
  <c r="L6" i="8" s="1"/>
  <c r="M6" i="8" s="1"/>
  <c r="N6" i="8" s="1"/>
  <c r="O6" i="8" s="1"/>
  <c r="P6" i="8" s="1"/>
  <c r="Q6" i="8" s="1"/>
  <c r="R6" i="8" s="1"/>
  <c r="S6" i="8" s="1"/>
  <c r="T6" i="8" s="1"/>
  <c r="U6" i="8" s="1"/>
  <c r="V6" i="8" s="1"/>
  <c r="W6" i="8" s="1"/>
  <c r="X6" i="8" s="1"/>
  <c r="Y6" i="8" s="1"/>
  <c r="Z6" i="8" s="1"/>
  <c r="AA6" i="8" s="1"/>
  <c r="AB6" i="8" s="1"/>
  <c r="AC6" i="8" s="1"/>
  <c r="AD6" i="8" s="1"/>
  <c r="AE6" i="8" s="1"/>
  <c r="AF6" i="8" s="1"/>
  <c r="D7" i="8"/>
  <c r="E7" i="8" s="1"/>
  <c r="F7" i="8" s="1"/>
  <c r="G7" i="8" s="1"/>
  <c r="H7" i="8" s="1"/>
  <c r="I7" i="8" s="1"/>
  <c r="J7" i="8" s="1"/>
  <c r="K7" i="8" s="1"/>
  <c r="L7" i="8" s="1"/>
  <c r="M7" i="8" s="1"/>
  <c r="N7" i="8" s="1"/>
  <c r="O7" i="8" s="1"/>
  <c r="P7" i="8" s="1"/>
  <c r="Q7" i="8" s="1"/>
  <c r="R7" i="8" s="1"/>
  <c r="S7" i="8" s="1"/>
  <c r="T7" i="8" s="1"/>
  <c r="U7" i="8" s="1"/>
  <c r="V7" i="8" s="1"/>
  <c r="W7" i="8" s="1"/>
  <c r="X7" i="8" s="1"/>
  <c r="Y7" i="8" s="1"/>
  <c r="Z7" i="8" s="1"/>
  <c r="AA7" i="8" s="1"/>
  <c r="AB7" i="8" s="1"/>
  <c r="AC7" i="8" s="1"/>
  <c r="AD7" i="8" s="1"/>
  <c r="AE7" i="8" s="1"/>
  <c r="AF7" i="8" s="1"/>
  <c r="AV14" i="8"/>
  <c r="AG14" i="8"/>
  <c r="AV13" i="8"/>
  <c r="AG13" i="8"/>
  <c r="AV15" i="8"/>
  <c r="AG15" i="8"/>
  <c r="D54" i="5"/>
  <c r="E54" i="5" s="1"/>
  <c r="F54" i="5" s="1"/>
  <c r="G54" i="5" s="1"/>
  <c r="H54" i="5" s="1"/>
  <c r="I54" i="5" s="1"/>
  <c r="J54" i="5" s="1"/>
  <c r="K54" i="5" s="1"/>
  <c r="L54" i="5" s="1"/>
  <c r="M54" i="5" s="1"/>
  <c r="N54" i="5" s="1"/>
  <c r="O54" i="5" s="1"/>
  <c r="P54" i="5" s="1"/>
  <c r="Q54" i="5" s="1"/>
  <c r="R54" i="5" s="1"/>
  <c r="S54" i="5" s="1"/>
  <c r="T54" i="5" s="1"/>
  <c r="U54" i="5" s="1"/>
  <c r="V54" i="5" s="1"/>
  <c r="W54" i="5" s="1"/>
  <c r="X54" i="5" s="1"/>
  <c r="Y54" i="5" s="1"/>
  <c r="Z54" i="5" s="1"/>
  <c r="AA54" i="5" s="1"/>
  <c r="AB54" i="5" s="1"/>
  <c r="AC54" i="5" s="1"/>
  <c r="AD54" i="5" s="1"/>
  <c r="AE54" i="5" s="1"/>
  <c r="AF54" i="5" s="1"/>
  <c r="AG54" i="5" s="1"/>
  <c r="AH54" i="5" s="1"/>
  <c r="AI54" i="5" s="1"/>
  <c r="AJ54" i="5" s="1"/>
  <c r="AK54" i="5" s="1"/>
  <c r="AL54" i="5" s="1"/>
  <c r="AM54" i="5" s="1"/>
  <c r="AN54" i="5" s="1"/>
  <c r="AO54" i="5" s="1"/>
  <c r="AP54" i="5" s="1"/>
  <c r="AQ54" i="5" s="1"/>
  <c r="AR54" i="5" s="1"/>
  <c r="AS54" i="5" s="1"/>
  <c r="AT54" i="5" s="1"/>
  <c r="AU54" i="5" s="1"/>
  <c r="AV54" i="5" s="1"/>
  <c r="AW54" i="5" s="1"/>
  <c r="AX54" i="5" s="1"/>
  <c r="AY54" i="5" s="1"/>
  <c r="AZ54" i="5" s="1"/>
  <c r="BA54" i="5" s="1"/>
  <c r="BB54" i="5" s="1"/>
  <c r="BC54" i="5" s="1"/>
  <c r="BD54" i="5" s="1"/>
  <c r="BE54" i="5" s="1"/>
  <c r="BF54" i="5" s="1"/>
  <c r="BG54" i="5" s="1"/>
  <c r="BH54" i="5" s="1"/>
  <c r="BI54" i="5" s="1"/>
  <c r="BJ54" i="5" s="1"/>
  <c r="D55" i="5"/>
  <c r="E55" i="5" s="1"/>
  <c r="F55" i="5" s="1"/>
  <c r="G55" i="5" s="1"/>
  <c r="H55" i="5" s="1"/>
  <c r="I55" i="5" s="1"/>
  <c r="J55" i="5" s="1"/>
  <c r="K55" i="5" s="1"/>
  <c r="L55" i="5" s="1"/>
  <c r="M55" i="5" s="1"/>
  <c r="N55" i="5" s="1"/>
  <c r="O55" i="5" s="1"/>
  <c r="P55" i="5" s="1"/>
  <c r="Q55" i="5" s="1"/>
  <c r="R55" i="5" s="1"/>
  <c r="S55" i="5" s="1"/>
  <c r="T55" i="5" s="1"/>
  <c r="U55" i="5" s="1"/>
  <c r="V55" i="5" s="1"/>
  <c r="W55" i="5" s="1"/>
  <c r="X55" i="5" s="1"/>
  <c r="Y55" i="5" s="1"/>
  <c r="Z55" i="5" s="1"/>
  <c r="AA55" i="5" s="1"/>
  <c r="AB55" i="5" s="1"/>
  <c r="AC55" i="5" s="1"/>
  <c r="AD55" i="5" s="1"/>
  <c r="AE55" i="5" s="1"/>
  <c r="AF55" i="5" s="1"/>
  <c r="AV62" i="5"/>
  <c r="AG62" i="5"/>
  <c r="AV61" i="5"/>
  <c r="AV64" i="5" l="1"/>
  <c r="R57" i="5"/>
  <c r="S57" i="5" s="1"/>
  <c r="T57" i="5" s="1"/>
  <c r="U57" i="5" s="1"/>
  <c r="V57" i="5" s="1"/>
  <c r="W57" i="5" s="1"/>
  <c r="X57" i="5" s="1"/>
  <c r="Y57" i="5" s="1"/>
  <c r="Z57" i="5" s="1"/>
  <c r="AA57" i="5" s="1"/>
  <c r="AB57" i="5" s="1"/>
  <c r="AC57" i="5" s="1"/>
  <c r="AD57" i="5" s="1"/>
  <c r="AE57" i="5" s="1"/>
  <c r="AF57" i="5" s="1"/>
  <c r="AG57" i="5" s="1"/>
  <c r="AH57" i="5" s="1"/>
  <c r="AI57" i="5" s="1"/>
  <c r="AJ57" i="5" s="1"/>
  <c r="AK57" i="5" s="1"/>
  <c r="AL57" i="5" s="1"/>
  <c r="AM57" i="5" s="1"/>
  <c r="AN57" i="5" s="1"/>
  <c r="AO57" i="5" s="1"/>
  <c r="AP57" i="5" s="1"/>
  <c r="AQ57" i="5" s="1"/>
  <c r="AR57" i="5" s="1"/>
  <c r="AS57" i="5" s="1"/>
  <c r="AT57" i="5" s="1"/>
  <c r="AU57" i="5" s="1"/>
  <c r="AV57" i="5" s="1"/>
  <c r="AW57" i="5" s="1"/>
  <c r="AX57" i="5" s="1"/>
  <c r="AY57" i="5" s="1"/>
  <c r="AZ57" i="5" s="1"/>
  <c r="BA57" i="5" s="1"/>
  <c r="BB57" i="5" s="1"/>
  <c r="BC57" i="5" s="1"/>
  <c r="BD57" i="5" s="1"/>
  <c r="BE57" i="5" s="1"/>
  <c r="BF57" i="5" s="1"/>
  <c r="BG57" i="5" s="1"/>
  <c r="BH57" i="5" s="1"/>
  <c r="BI57" i="5" s="1"/>
  <c r="BJ57" i="5" s="1"/>
  <c r="AG8" i="8"/>
  <c r="AH8" i="8" s="1"/>
  <c r="AI8" i="8" s="1"/>
  <c r="AJ8" i="8" s="1"/>
  <c r="AK8" i="8" s="1"/>
  <c r="AL8" i="8" s="1"/>
  <c r="AM8" i="8" s="1"/>
  <c r="AN8" i="8" s="1"/>
  <c r="AO8" i="8" s="1"/>
  <c r="AP8" i="8" s="1"/>
  <c r="AQ8" i="8" s="1"/>
  <c r="AR8" i="8" s="1"/>
  <c r="AS8" i="8" s="1"/>
  <c r="AT8" i="8" s="1"/>
  <c r="AU8" i="8" s="1"/>
  <c r="AV8" i="8" s="1"/>
  <c r="AW8" i="8" s="1"/>
  <c r="AX8" i="8" s="1"/>
  <c r="AY8" i="8" s="1"/>
  <c r="AZ8" i="8" s="1"/>
  <c r="BA8" i="8" s="1"/>
  <c r="BB8" i="8" s="1"/>
  <c r="BC8" i="8" s="1"/>
  <c r="BD8" i="8" s="1"/>
  <c r="BE8" i="8" s="1"/>
  <c r="BF8" i="8" s="1"/>
  <c r="BG8" i="8" s="1"/>
  <c r="BH8" i="8" s="1"/>
  <c r="BI8" i="8" s="1"/>
  <c r="BJ8" i="8" s="1"/>
  <c r="AG7" i="8"/>
  <c r="AH7" i="8" s="1"/>
  <c r="AI7" i="8" s="1"/>
  <c r="AJ7" i="8" s="1"/>
  <c r="AK7" i="8" s="1"/>
  <c r="AL7" i="8" s="1"/>
  <c r="AM7" i="8" s="1"/>
  <c r="AN7" i="8" s="1"/>
  <c r="AO7" i="8" s="1"/>
  <c r="AP7" i="8" s="1"/>
  <c r="AQ7" i="8" s="1"/>
  <c r="AR7" i="8" s="1"/>
  <c r="AS7" i="8" s="1"/>
  <c r="AT7" i="8" s="1"/>
  <c r="AU7" i="8" s="1"/>
  <c r="AV7" i="8" s="1"/>
  <c r="AW7" i="8" s="1"/>
  <c r="AX7" i="8" s="1"/>
  <c r="AY7" i="8" s="1"/>
  <c r="AZ7" i="8" s="1"/>
  <c r="BA7" i="8" s="1"/>
  <c r="BB7" i="8" s="1"/>
  <c r="BC7" i="8" s="1"/>
  <c r="BD7" i="8" s="1"/>
  <c r="BE7" i="8" s="1"/>
  <c r="BF7" i="8" s="1"/>
  <c r="BG7" i="8" s="1"/>
  <c r="BH7" i="8" s="1"/>
  <c r="BI7" i="8" s="1"/>
  <c r="BJ7" i="8" s="1"/>
  <c r="AG56" i="5"/>
  <c r="AH56" i="5" s="1"/>
  <c r="AI56" i="5" s="1"/>
  <c r="AJ56" i="5" s="1"/>
  <c r="AK56" i="5" s="1"/>
  <c r="AL56" i="5" s="1"/>
  <c r="AM56" i="5" s="1"/>
  <c r="AN56" i="5" s="1"/>
  <c r="AO56" i="5" s="1"/>
  <c r="AP56" i="5" s="1"/>
  <c r="AQ56" i="5" s="1"/>
  <c r="AR56" i="5" s="1"/>
  <c r="AS56" i="5" s="1"/>
  <c r="AT56" i="5" s="1"/>
  <c r="AU56" i="5" s="1"/>
  <c r="AV56" i="5" s="1"/>
  <c r="AW56" i="5" s="1"/>
  <c r="AX56" i="5" s="1"/>
  <c r="AY56" i="5" s="1"/>
  <c r="AZ56" i="5" s="1"/>
  <c r="BA56" i="5" s="1"/>
  <c r="BB56" i="5" s="1"/>
  <c r="BC56" i="5" s="1"/>
  <c r="BD56" i="5" s="1"/>
  <c r="BE56" i="5" s="1"/>
  <c r="BF56" i="5" s="1"/>
  <c r="BG56" i="5" s="1"/>
  <c r="BH56" i="5" s="1"/>
  <c r="BI56" i="5" s="1"/>
  <c r="BJ56" i="5" s="1"/>
  <c r="AG55" i="5"/>
  <c r="AH55" i="5" s="1"/>
  <c r="AI55" i="5" s="1"/>
  <c r="AJ55" i="5" s="1"/>
  <c r="AK55" i="5" s="1"/>
  <c r="AL55" i="5" s="1"/>
  <c r="AM55" i="5" s="1"/>
  <c r="AN55" i="5" s="1"/>
  <c r="AO55" i="5" s="1"/>
  <c r="AP55" i="5" s="1"/>
  <c r="AQ55" i="5" s="1"/>
  <c r="AR55" i="5" s="1"/>
  <c r="AS55" i="5" s="1"/>
  <c r="AT55" i="5" s="1"/>
  <c r="AU55" i="5" s="1"/>
  <c r="AV55" i="5" s="1"/>
  <c r="AW55" i="5" s="1"/>
  <c r="AX55" i="5" s="1"/>
  <c r="AY55" i="5" s="1"/>
  <c r="AZ55" i="5" s="1"/>
  <c r="BA55" i="5" s="1"/>
  <c r="BB55" i="5" s="1"/>
  <c r="BC55" i="5" s="1"/>
  <c r="BD55" i="5" s="1"/>
  <c r="BE55" i="5" s="1"/>
  <c r="BF55" i="5" s="1"/>
  <c r="BG55" i="5" s="1"/>
  <c r="BH55" i="5" s="1"/>
  <c r="BI55" i="5" s="1"/>
  <c r="BJ55" i="5" s="1"/>
  <c r="AG6" i="8"/>
  <c r="AH6" i="8" s="1"/>
  <c r="AI6" i="8" s="1"/>
  <c r="AJ6" i="8" s="1"/>
  <c r="AK6" i="8" s="1"/>
  <c r="AL6" i="8" s="1"/>
  <c r="AM6" i="8" s="1"/>
  <c r="AN6" i="8" s="1"/>
  <c r="AO6" i="8" s="1"/>
  <c r="AP6" i="8" s="1"/>
  <c r="AQ6" i="8" s="1"/>
  <c r="AR6" i="8" s="1"/>
  <c r="AS6" i="8" s="1"/>
  <c r="AT6" i="8" s="1"/>
  <c r="AU6" i="8" s="1"/>
  <c r="AV6" i="8" s="1"/>
  <c r="AW6" i="8" s="1"/>
  <c r="AX6" i="8" s="1"/>
  <c r="AY6" i="8" s="1"/>
  <c r="AZ6" i="8" s="1"/>
  <c r="BA6" i="8" s="1"/>
  <c r="BB6" i="8" s="1"/>
  <c r="BC6" i="8" s="1"/>
  <c r="BD6" i="8" s="1"/>
  <c r="BE6" i="8" s="1"/>
  <c r="BF6" i="8" s="1"/>
  <c r="BG6" i="8" s="1"/>
  <c r="BH6" i="8" s="1"/>
  <c r="BI6" i="8" s="1"/>
  <c r="BJ6" i="8" s="1"/>
  <c r="AV50" i="5"/>
  <c r="BK49" i="5"/>
  <c r="F31" i="1"/>
  <c r="D31" i="1"/>
  <c r="E31" i="1"/>
  <c r="B45" i="5"/>
  <c r="B44" i="5"/>
  <c r="B43" i="5"/>
  <c r="A57" i="5"/>
  <c r="A64" i="5" s="1"/>
  <c r="A56" i="5"/>
  <c r="A63" i="5" s="1"/>
  <c r="A55" i="5"/>
  <c r="A62" i="5" s="1"/>
  <c r="A43" i="5"/>
  <c r="A54" i="5" s="1"/>
  <c r="A61" i="5" s="1"/>
  <c r="H33" i="5"/>
  <c r="H32" i="5"/>
  <c r="H31" i="5"/>
  <c r="H30" i="5"/>
  <c r="BM48" i="5" l="1"/>
  <c r="C48" i="5" s="1"/>
  <c r="D48" i="5" s="1"/>
  <c r="E48" i="5" s="1"/>
  <c r="F48" i="5" s="1"/>
  <c r="G48" i="5" s="1"/>
  <c r="H48" i="5" s="1"/>
  <c r="I48" i="5" s="1"/>
  <c r="J48" i="5" s="1"/>
  <c r="K48" i="5" s="1"/>
  <c r="L48" i="5" s="1"/>
  <c r="M48" i="5" s="1"/>
  <c r="N48" i="5" s="1"/>
  <c r="O48" i="5" s="1"/>
  <c r="P48" i="5" s="1"/>
  <c r="Q48" i="5" s="1"/>
  <c r="R48" i="5" s="1"/>
  <c r="S48" i="5" s="1"/>
  <c r="T48" i="5" s="1"/>
  <c r="U48" i="5" s="1"/>
  <c r="V48" i="5" s="1"/>
  <c r="W48" i="5" s="1"/>
  <c r="X48" i="5" s="1"/>
  <c r="Y48" i="5" s="1"/>
  <c r="Z48" i="5" s="1"/>
  <c r="AA48" i="5" s="1"/>
  <c r="AB48" i="5" s="1"/>
  <c r="AC48" i="5" s="1"/>
  <c r="AD48" i="5" s="1"/>
  <c r="AE48" i="5" s="1"/>
  <c r="AF48" i="5" s="1"/>
  <c r="AG48" i="5" s="1"/>
  <c r="AH48" i="5" s="1"/>
  <c r="AI48" i="5" s="1"/>
  <c r="AJ48" i="5" s="1"/>
  <c r="AK48" i="5" s="1"/>
  <c r="AL48" i="5" s="1"/>
  <c r="AM48" i="5" s="1"/>
  <c r="AN48" i="5" s="1"/>
  <c r="AO48" i="5" s="1"/>
  <c r="AP48" i="5" s="1"/>
  <c r="AQ48" i="5" s="1"/>
  <c r="AR48" i="5" s="1"/>
  <c r="AS48" i="5" s="1"/>
  <c r="AT48" i="5" s="1"/>
  <c r="AU48" i="5" s="1"/>
  <c r="AV48" i="5" s="1"/>
  <c r="AW48" i="5" s="1"/>
  <c r="AX48" i="5" s="1"/>
  <c r="AY48" i="5" s="1"/>
  <c r="AZ48" i="5" s="1"/>
  <c r="BA48" i="5" s="1"/>
  <c r="BB48" i="5" s="1"/>
  <c r="BC48" i="5" s="1"/>
  <c r="BD48" i="5" s="1"/>
  <c r="BE48" i="5" s="1"/>
  <c r="BF48" i="5" s="1"/>
  <c r="BG48" i="5" s="1"/>
  <c r="BH48" i="5" s="1"/>
  <c r="BI48" i="5" s="1"/>
  <c r="BM47" i="5"/>
  <c r="C47" i="5" s="1"/>
  <c r="D47" i="5" s="1"/>
  <c r="E47" i="5" s="1"/>
  <c r="F47" i="5" s="1"/>
  <c r="G47" i="5" s="1"/>
  <c r="H47" i="5" s="1"/>
  <c r="I47" i="5" s="1"/>
  <c r="J47" i="5" s="1"/>
  <c r="K47" i="5" s="1"/>
  <c r="L47" i="5" s="1"/>
  <c r="M47" i="5" s="1"/>
  <c r="N47" i="5" s="1"/>
  <c r="O47" i="5" s="1"/>
  <c r="P47" i="5" s="1"/>
  <c r="Q47" i="5" s="1"/>
  <c r="R47" i="5" s="1"/>
  <c r="S47" i="5" s="1"/>
  <c r="T47" i="5" s="1"/>
  <c r="U47" i="5" s="1"/>
  <c r="V47" i="5" s="1"/>
  <c r="W47" i="5" s="1"/>
  <c r="X47" i="5" s="1"/>
  <c r="Y47" i="5" s="1"/>
  <c r="Z47" i="5" s="1"/>
  <c r="AA47" i="5" s="1"/>
  <c r="AB47" i="5" s="1"/>
  <c r="AC47" i="5" s="1"/>
  <c r="AD47" i="5" s="1"/>
  <c r="AE47" i="5" s="1"/>
  <c r="AF47" i="5" s="1"/>
  <c r="AG47" i="5" s="1"/>
  <c r="AH47" i="5" s="1"/>
  <c r="AI47" i="5" s="1"/>
  <c r="AJ47" i="5" s="1"/>
  <c r="AK47" i="5" s="1"/>
  <c r="AL47" i="5" s="1"/>
  <c r="AM47" i="5" s="1"/>
  <c r="AN47" i="5" s="1"/>
  <c r="AO47" i="5" s="1"/>
  <c r="AP47" i="5" s="1"/>
  <c r="AQ47" i="5" s="1"/>
  <c r="AR47" i="5" s="1"/>
  <c r="AS47" i="5" s="1"/>
  <c r="AT47" i="5" s="1"/>
  <c r="AU47" i="5" s="1"/>
  <c r="AV47" i="5" s="1"/>
  <c r="AW47" i="5" s="1"/>
  <c r="AX47" i="5" s="1"/>
  <c r="AY47" i="5" s="1"/>
  <c r="AZ47" i="5" s="1"/>
  <c r="BA47" i="5" s="1"/>
  <c r="BB47" i="5" s="1"/>
  <c r="BC47" i="5" s="1"/>
  <c r="BD47" i="5" s="1"/>
  <c r="BE47" i="5" s="1"/>
  <c r="BF47" i="5" s="1"/>
  <c r="BG47" i="5" s="1"/>
  <c r="BH47" i="5" s="1"/>
  <c r="BI47" i="5" s="1"/>
  <c r="BL46" i="5"/>
  <c r="BM46" i="5" s="1"/>
  <c r="BN46" i="5" l="1"/>
  <c r="BK46" i="5" s="1"/>
  <c r="C46" i="5"/>
  <c r="D46" i="5" s="1"/>
  <c r="E46" i="5" s="1"/>
  <c r="F46" i="5" s="1"/>
  <c r="G46" i="5" s="1"/>
  <c r="H46" i="5" s="1"/>
  <c r="I46" i="5" s="1"/>
  <c r="J46" i="5" s="1"/>
  <c r="K46" i="5" s="1"/>
  <c r="L46" i="5" s="1"/>
  <c r="M46" i="5" s="1"/>
  <c r="N46" i="5" s="1"/>
  <c r="O46" i="5" s="1"/>
  <c r="P46" i="5" s="1"/>
  <c r="Q46" i="5" s="1"/>
  <c r="R46" i="5" s="1"/>
  <c r="S46" i="5" s="1"/>
  <c r="T46" i="5" s="1"/>
  <c r="U46" i="5" s="1"/>
  <c r="V46" i="5" s="1"/>
  <c r="W46" i="5" s="1"/>
  <c r="X46" i="5" s="1"/>
  <c r="Y46" i="5" s="1"/>
  <c r="Z46" i="5" s="1"/>
  <c r="AA46" i="5" s="1"/>
  <c r="AB46" i="5" s="1"/>
  <c r="AC46" i="5" s="1"/>
  <c r="AD46" i="5" s="1"/>
  <c r="AE46" i="5" s="1"/>
  <c r="AF46" i="5" s="1"/>
  <c r="AG46" i="5" s="1"/>
  <c r="AH46" i="5" s="1"/>
  <c r="AI46" i="5" s="1"/>
  <c r="AJ46" i="5" s="1"/>
  <c r="AK46" i="5" s="1"/>
  <c r="AL46" i="5" s="1"/>
  <c r="AM46" i="5" s="1"/>
  <c r="AN46" i="5" s="1"/>
  <c r="AO46" i="5" s="1"/>
  <c r="AP46" i="5" s="1"/>
  <c r="AQ46" i="5" s="1"/>
  <c r="AR46" i="5" s="1"/>
  <c r="AS46" i="5" s="1"/>
  <c r="AT46" i="5" s="1"/>
  <c r="AU46" i="5" s="1"/>
  <c r="AV46" i="5" s="1"/>
  <c r="AW46" i="5" s="1"/>
  <c r="AX46" i="5" s="1"/>
  <c r="AY46" i="5" s="1"/>
  <c r="AZ46" i="5" s="1"/>
  <c r="BA46" i="5" s="1"/>
  <c r="BB46" i="5" s="1"/>
  <c r="BC46" i="5" s="1"/>
  <c r="BD46" i="5" s="1"/>
  <c r="BE46" i="5" s="1"/>
  <c r="BF46" i="5" s="1"/>
  <c r="BG46" i="5" s="1"/>
  <c r="BH46" i="5" s="1"/>
  <c r="BI46" i="5" s="1"/>
  <c r="D34" i="1"/>
  <c r="E34" i="1"/>
  <c r="F34" i="1"/>
  <c r="D33" i="1"/>
  <c r="E33" i="1"/>
  <c r="F33" i="1"/>
  <c r="D32" i="1"/>
  <c r="E32" i="1"/>
  <c r="F32" i="1"/>
  <c r="D30" i="1" l="1"/>
  <c r="F30" i="1"/>
  <c r="E30" i="1"/>
  <c r="D87" i="3"/>
  <c r="G33" i="5" l="1"/>
  <c r="G32" i="5"/>
  <c r="G31" i="5"/>
  <c r="G30" i="5"/>
  <c r="F33" i="5"/>
  <c r="F32" i="5"/>
  <c r="F31" i="5"/>
  <c r="E33" i="5"/>
  <c r="E32" i="5"/>
  <c r="B33" i="5"/>
  <c r="B32" i="5"/>
  <c r="C33" i="5"/>
  <c r="C32" i="5"/>
  <c r="D33" i="5"/>
  <c r="D32" i="5"/>
  <c r="E31" i="5"/>
  <c r="D31" i="5"/>
  <c r="C31" i="5"/>
  <c r="B31" i="5"/>
  <c r="F30" i="5"/>
  <c r="E30" i="5"/>
  <c r="D30" i="5"/>
  <c r="C30" i="5"/>
  <c r="B30" i="5"/>
  <c r="D90" i="3"/>
  <c r="D89" i="3"/>
  <c r="D88" i="3"/>
  <c r="D85" i="3"/>
  <c r="D84" i="3"/>
  <c r="C89" i="3"/>
  <c r="C88" i="3"/>
  <c r="C87" i="3"/>
  <c r="C85" i="3"/>
  <c r="C84" i="3"/>
  <c r="D91" i="3" l="1"/>
  <c r="C91" i="3"/>
  <c r="BL44" i="5"/>
  <c r="BM44" i="5" s="1"/>
  <c r="BL43" i="5"/>
  <c r="BM43" i="5" s="1"/>
  <c r="BL45" i="5" l="1"/>
  <c r="BM45" i="5" s="1"/>
  <c r="C44" i="5"/>
  <c r="D44" i="5" s="1"/>
  <c r="E44" i="5" s="1"/>
  <c r="F44" i="5" s="1"/>
  <c r="G44" i="5" s="1"/>
  <c r="H44" i="5" s="1"/>
  <c r="I44" i="5" s="1"/>
  <c r="J44" i="5" s="1"/>
  <c r="K44" i="5" s="1"/>
  <c r="L44" i="5" s="1"/>
  <c r="M44" i="5" s="1"/>
  <c r="N44" i="5" s="1"/>
  <c r="O44" i="5" s="1"/>
  <c r="P44" i="5" s="1"/>
  <c r="Q44" i="5" s="1"/>
  <c r="BN44" i="5"/>
  <c r="BK44" i="5" s="1"/>
  <c r="BN43" i="5"/>
  <c r="BK43" i="5" s="1"/>
  <c r="C43" i="5"/>
  <c r="D43" i="5" s="1"/>
  <c r="E43" i="5" s="1"/>
  <c r="F43" i="5" s="1"/>
  <c r="G43" i="5" s="1"/>
  <c r="H43" i="5" s="1"/>
  <c r="I43" i="5" s="1"/>
  <c r="J43" i="5" s="1"/>
  <c r="K43" i="5" s="1"/>
  <c r="L43" i="5" s="1"/>
  <c r="M43" i="5" s="1"/>
  <c r="N43" i="5" s="1"/>
  <c r="O43" i="5" s="1"/>
  <c r="P43" i="5" s="1"/>
  <c r="Q43" i="5" s="1"/>
  <c r="BM50" i="5"/>
  <c r="BM51" i="5" s="1"/>
  <c r="R44" i="5" l="1"/>
  <c r="S44" i="5" s="1"/>
  <c r="T44" i="5" s="1"/>
  <c r="U44" i="5" s="1"/>
  <c r="V44" i="5" s="1"/>
  <c r="W44" i="5" s="1"/>
  <c r="X44" i="5" s="1"/>
  <c r="Y44" i="5" s="1"/>
  <c r="Z44" i="5" s="1"/>
  <c r="AA44" i="5" s="1"/>
  <c r="AB44" i="5" s="1"/>
  <c r="AC44" i="5" s="1"/>
  <c r="AD44" i="5" s="1"/>
  <c r="AE44" i="5" s="1"/>
  <c r="AF44" i="5" s="1"/>
  <c r="AG44" i="5" s="1"/>
  <c r="AH44" i="5" s="1"/>
  <c r="AI44" i="5" s="1"/>
  <c r="AJ44" i="5" s="1"/>
  <c r="AK44" i="5" s="1"/>
  <c r="AL44" i="5" s="1"/>
  <c r="AM44" i="5" s="1"/>
  <c r="AN44" i="5" s="1"/>
  <c r="AO44" i="5" s="1"/>
  <c r="AP44" i="5" s="1"/>
  <c r="AQ44" i="5" s="1"/>
  <c r="AR44" i="5" s="1"/>
  <c r="AS44" i="5" s="1"/>
  <c r="AT44" i="5" s="1"/>
  <c r="AU44" i="5" s="1"/>
  <c r="AV44" i="5" s="1"/>
  <c r="AW44" i="5" s="1"/>
  <c r="AX44" i="5" s="1"/>
  <c r="AY44" i="5" s="1"/>
  <c r="AZ44" i="5" s="1"/>
  <c r="BA44" i="5" s="1"/>
  <c r="BB44" i="5" s="1"/>
  <c r="BC44" i="5" s="1"/>
  <c r="BD44" i="5" s="1"/>
  <c r="BE44" i="5" s="1"/>
  <c r="BF44" i="5" s="1"/>
  <c r="BG44" i="5" s="1"/>
  <c r="BH44" i="5" s="1"/>
  <c r="BI44" i="5" s="1"/>
  <c r="R43" i="5"/>
  <c r="S43" i="5" s="1"/>
  <c r="T43" i="5" s="1"/>
  <c r="U43" i="5" s="1"/>
  <c r="V43" i="5" s="1"/>
  <c r="W43" i="5" s="1"/>
  <c r="X43" i="5" s="1"/>
  <c r="Y43" i="5" s="1"/>
  <c r="Z43" i="5" s="1"/>
  <c r="AA43" i="5" s="1"/>
  <c r="AB43" i="5" s="1"/>
  <c r="AC43" i="5" s="1"/>
  <c r="AD43" i="5" s="1"/>
  <c r="AE43" i="5" s="1"/>
  <c r="AF43" i="5" s="1"/>
  <c r="AG43" i="5" s="1"/>
  <c r="AH43" i="5" s="1"/>
  <c r="AI43" i="5" s="1"/>
  <c r="AJ43" i="5" s="1"/>
  <c r="AK43" i="5" s="1"/>
  <c r="AL43" i="5" s="1"/>
  <c r="AM43" i="5" s="1"/>
  <c r="AN43" i="5" s="1"/>
  <c r="AO43" i="5" s="1"/>
  <c r="AP43" i="5" s="1"/>
  <c r="AQ43" i="5" s="1"/>
  <c r="AR43" i="5" s="1"/>
  <c r="AS43" i="5" s="1"/>
  <c r="AT43" i="5" s="1"/>
  <c r="AU43" i="5" s="1"/>
  <c r="AV43" i="5" s="1"/>
  <c r="AW43" i="5" s="1"/>
  <c r="AX43" i="5" s="1"/>
  <c r="AY43" i="5" s="1"/>
  <c r="AZ43" i="5" s="1"/>
  <c r="BA43" i="5" s="1"/>
  <c r="BB43" i="5" s="1"/>
  <c r="BC43" i="5" s="1"/>
  <c r="BD43" i="5" s="1"/>
  <c r="BE43" i="5" s="1"/>
  <c r="BF43" i="5" s="1"/>
  <c r="BG43" i="5" s="1"/>
  <c r="BH43" i="5" s="1"/>
  <c r="BI43" i="5" s="1"/>
  <c r="BN45" i="5"/>
  <c r="BK45" i="5" s="1"/>
  <c r="C45" i="5"/>
  <c r="D45" i="5" s="1"/>
  <c r="E45" i="5" s="1"/>
  <c r="F45" i="5" s="1"/>
  <c r="G45" i="5" s="1"/>
  <c r="H45" i="5" s="1"/>
  <c r="I45" i="5" s="1"/>
  <c r="J45" i="5" s="1"/>
  <c r="K45" i="5" s="1"/>
  <c r="L45" i="5" s="1"/>
  <c r="M45" i="5" s="1"/>
  <c r="N45" i="5" s="1"/>
  <c r="O45" i="5" s="1"/>
  <c r="P45" i="5" s="1"/>
  <c r="Q45" i="5" s="1"/>
  <c r="R45" i="5" l="1"/>
  <c r="S45" i="5" s="1"/>
  <c r="T45" i="5" s="1"/>
  <c r="U45" i="5" s="1"/>
  <c r="V45" i="5" s="1"/>
  <c r="W45" i="5" s="1"/>
  <c r="X45" i="5" s="1"/>
  <c r="Y45" i="5" s="1"/>
  <c r="Z45" i="5" s="1"/>
  <c r="AA45" i="5" s="1"/>
  <c r="AB45" i="5" s="1"/>
  <c r="AC45" i="5" s="1"/>
  <c r="AD45" i="5" s="1"/>
  <c r="AE45" i="5" s="1"/>
  <c r="AF45" i="5" s="1"/>
  <c r="AG45" i="5" s="1"/>
  <c r="AH45" i="5" s="1"/>
  <c r="AI45" i="5" s="1"/>
  <c r="AJ45" i="5" s="1"/>
  <c r="AK45" i="5" s="1"/>
  <c r="AL45" i="5" s="1"/>
  <c r="AM45" i="5" s="1"/>
  <c r="AN45" i="5" s="1"/>
  <c r="AO45" i="5" s="1"/>
  <c r="AP45" i="5" s="1"/>
  <c r="AQ45" i="5" s="1"/>
  <c r="AR45" i="5" s="1"/>
  <c r="AS45" i="5" s="1"/>
  <c r="AT45" i="5" s="1"/>
  <c r="AU45" i="5" s="1"/>
  <c r="AV45" i="5" s="1"/>
  <c r="AW45" i="5" s="1"/>
  <c r="AX45" i="5" s="1"/>
  <c r="AY45" i="5" s="1"/>
  <c r="AZ45" i="5" s="1"/>
  <c r="BA45" i="5" s="1"/>
  <c r="BB45" i="5" s="1"/>
  <c r="BC45" i="5" s="1"/>
  <c r="BD45" i="5" s="1"/>
  <c r="BE45" i="5" s="1"/>
  <c r="BF45" i="5" s="1"/>
  <c r="BG45" i="5" s="1"/>
  <c r="BH45" i="5" s="1"/>
  <c r="BI45" i="5" s="1"/>
</calcChain>
</file>

<file path=xl/sharedStrings.xml><?xml version="1.0" encoding="utf-8"?>
<sst xmlns="http://schemas.openxmlformats.org/spreadsheetml/2006/main" count="474" uniqueCount="230">
  <si>
    <t>Applicable</t>
  </si>
  <si>
    <t>Option 1</t>
  </si>
  <si>
    <t>Option 2</t>
  </si>
  <si>
    <t>Option 3</t>
  </si>
  <si>
    <t>Option 4</t>
  </si>
  <si>
    <t>image</t>
  </si>
  <si>
    <t>Dashboard 1</t>
  </si>
  <si>
    <t>Dashboard 2</t>
  </si>
  <si>
    <t>Gross Internal area (GIA) m²</t>
  </si>
  <si>
    <t>EPC rating</t>
  </si>
  <si>
    <t>Fuel source</t>
  </si>
  <si>
    <t>Opportunities</t>
  </si>
  <si>
    <t xml:space="preserve">•  </t>
  </si>
  <si>
    <t>Constraints</t>
  </si>
  <si>
    <t>Application WLCA Preferred option</t>
  </si>
  <si>
    <t>Substructure</t>
  </si>
  <si>
    <t>Superstructure</t>
  </si>
  <si>
    <t>Façade</t>
  </si>
  <si>
    <t>Internal Finishes</t>
  </si>
  <si>
    <t>FFE</t>
  </si>
  <si>
    <t>FF&amp;E</t>
  </si>
  <si>
    <t>MEP</t>
  </si>
  <si>
    <t>External works</t>
  </si>
  <si>
    <t>Project type</t>
  </si>
  <si>
    <t>Internal finishes</t>
  </si>
  <si>
    <t>Building categories</t>
  </si>
  <si>
    <t>External Works</t>
  </si>
  <si>
    <t>Proposed development</t>
  </si>
  <si>
    <r>
      <rPr>
        <b/>
        <sz val="11"/>
        <color theme="1"/>
        <rFont val="Century Gothic"/>
        <family val="2"/>
      </rPr>
      <t>Modules</t>
    </r>
    <r>
      <rPr>
        <sz val="11"/>
        <color theme="1"/>
        <rFont val="Century Gothic"/>
        <family val="2"/>
      </rPr>
      <t xml:space="preserve">
(based on EN 15978)</t>
    </r>
  </si>
  <si>
    <t>A1-A3</t>
  </si>
  <si>
    <t>Product and construction process stage</t>
  </si>
  <si>
    <t>A4-A5</t>
  </si>
  <si>
    <t>Use stage</t>
  </si>
  <si>
    <t>B1-B5</t>
  </si>
  <si>
    <t>B6</t>
  </si>
  <si>
    <t>B7</t>
  </si>
  <si>
    <t>End-of-life stage</t>
  </si>
  <si>
    <t>C1-C4</t>
  </si>
  <si>
    <t>D</t>
  </si>
  <si>
    <t>Building elements scope</t>
  </si>
  <si>
    <t>Building part/Element group</t>
  </si>
  <si>
    <t>Demolition prior to construction</t>
  </si>
  <si>
    <t>Facilitating works</t>
  </si>
  <si>
    <t>Superstructure 
(frame, upper floors, roof, stair, ramps)</t>
  </si>
  <si>
    <t xml:space="preserve">Superstructure
(external walls, windows and external doors) </t>
  </si>
  <si>
    <t>Finishes</t>
  </si>
  <si>
    <t>Fittings, furnishings, and equipment (FF&amp;E)</t>
  </si>
  <si>
    <t>Prefabricated buildings and building units</t>
  </si>
  <si>
    <t>Work to existing building</t>
  </si>
  <si>
    <t>X</t>
  </si>
  <si>
    <t>✓</t>
  </si>
  <si>
    <t>Building services (MEP)</t>
  </si>
  <si>
    <r>
      <t xml:space="preserve">Please select the options.
</t>
    </r>
    <r>
      <rPr>
        <b/>
        <sz val="11"/>
        <color theme="1"/>
        <rFont val="Century Gothic"/>
        <family val="2"/>
      </rPr>
      <t>✓</t>
    </r>
    <r>
      <rPr>
        <sz val="11"/>
        <color theme="1"/>
        <rFont val="Century Gothic"/>
        <family val="2"/>
      </rPr>
      <t xml:space="preserve"> (completed)
</t>
    </r>
    <r>
      <rPr>
        <b/>
        <sz val="11"/>
        <color theme="1"/>
        <rFont val="Century Gothic"/>
        <family val="2"/>
      </rPr>
      <t>X</t>
    </r>
    <r>
      <rPr>
        <sz val="11"/>
        <color theme="1"/>
        <rFont val="Century Gothic"/>
        <family val="2"/>
      </rPr>
      <t xml:space="preserve"> (not completed)</t>
    </r>
  </si>
  <si>
    <t>Cumulative savings</t>
  </si>
  <si>
    <t>Comments</t>
  </si>
  <si>
    <t>Justification</t>
  </si>
  <si>
    <t>Exclusions</t>
  </si>
  <si>
    <t>Assumptions</t>
  </si>
  <si>
    <t>Certainty</t>
  </si>
  <si>
    <t>Substructure % retained by mass</t>
  </si>
  <si>
    <t xml:space="preserve">Other fuel source: </t>
  </si>
  <si>
    <t>Net Internal area (NIA) m²</t>
  </si>
  <si>
    <t>Outputs</t>
  </si>
  <si>
    <t>Scope of works summary</t>
  </si>
  <si>
    <t>Change in NIA (compared to existing) m²</t>
  </si>
  <si>
    <r>
      <t xml:space="preserve">Superstructure </t>
    </r>
    <r>
      <rPr>
        <sz val="12"/>
        <color theme="1"/>
        <rFont val="Century Gothic"/>
        <family val="2"/>
      </rPr>
      <t xml:space="preserve">(Frame, Upper floors, Roof, Stairs and ramps)
</t>
    </r>
    <r>
      <rPr>
        <b/>
        <sz val="12"/>
        <color theme="1"/>
        <rFont val="Century Gothic"/>
        <family val="2"/>
      </rPr>
      <t>% retained by mass</t>
    </r>
  </si>
  <si>
    <r>
      <t xml:space="preserve">Estimated existing building demolition
</t>
    </r>
    <r>
      <rPr>
        <sz val="12"/>
        <color theme="1"/>
        <rFont val="Century Gothic"/>
        <family val="2"/>
      </rPr>
      <t>(kgCO₂e/m² GIA)</t>
    </r>
  </si>
  <si>
    <r>
      <rPr>
        <b/>
        <sz val="12"/>
        <rFont val="Century Gothic"/>
        <family val="2"/>
      </rPr>
      <t>Upfront</t>
    </r>
    <r>
      <rPr>
        <b/>
        <sz val="12"/>
        <color theme="1"/>
        <rFont val="Century Gothic"/>
        <family val="2"/>
      </rPr>
      <t xml:space="preserve"> Embodied Carbon (A1-A5)</t>
    </r>
    <r>
      <rPr>
        <sz val="12"/>
        <color theme="1"/>
        <rFont val="Century Gothic"/>
        <family val="2"/>
      </rPr>
      <t xml:space="preserve">
excl. sequestration (kgCO₂e/m² GIA)</t>
    </r>
  </si>
  <si>
    <r>
      <t>Estimated Whole Building Operational Energy</t>
    </r>
    <r>
      <rPr>
        <sz val="12"/>
        <color theme="1"/>
        <rFont val="Century Gothic"/>
        <family val="2"/>
      </rPr>
      <t xml:space="preserve">
(kWh/m² GIA per year)</t>
    </r>
  </si>
  <si>
    <r>
      <t>Estimated Whole Building Operational Carbon for building life time (B6)</t>
    </r>
    <r>
      <rPr>
        <sz val="12"/>
        <color theme="1"/>
        <rFont val="Century Gothic"/>
        <family val="2"/>
      </rPr>
      <t xml:space="preserve">
(kgCO₂e/m² GIA)</t>
    </r>
  </si>
  <si>
    <r>
      <t xml:space="preserve">District heating carbon factor
</t>
    </r>
    <r>
      <rPr>
        <sz val="12"/>
        <color theme="1"/>
        <rFont val="Century Gothic"/>
        <family val="2"/>
      </rPr>
      <t>(kgCO₂e/kWh)</t>
    </r>
  </si>
  <si>
    <r>
      <t xml:space="preserve">District cooling carbon factor
</t>
    </r>
    <r>
      <rPr>
        <sz val="12"/>
        <color theme="1"/>
        <rFont val="Century Gothic"/>
        <family val="2"/>
      </rPr>
      <t>(kgCO₂e/kWh)</t>
    </r>
  </si>
  <si>
    <r>
      <t xml:space="preserve">Total existing building demolition </t>
    </r>
    <r>
      <rPr>
        <sz val="12"/>
        <color theme="1"/>
        <rFont val="Century Gothic"/>
        <family val="2"/>
      </rPr>
      <t>(tCO₂e)</t>
    </r>
  </si>
  <si>
    <r>
      <t xml:space="preserve">Upfront Embodied carbon (A1-A5) </t>
    </r>
    <r>
      <rPr>
        <sz val="12"/>
        <color theme="1"/>
        <rFont val="Century Gothic"/>
        <family val="2"/>
      </rPr>
      <t>(tCO₂e)</t>
    </r>
  </si>
  <si>
    <r>
      <t xml:space="preserve">In-use embodied carbon (B-C) </t>
    </r>
    <r>
      <rPr>
        <sz val="12"/>
        <color theme="1"/>
        <rFont val="Century Gothic"/>
        <family val="2"/>
      </rPr>
      <t>(tCO₂e)</t>
    </r>
  </si>
  <si>
    <r>
      <t xml:space="preserve">Operational Carbon for building life time (B6) </t>
    </r>
    <r>
      <rPr>
        <sz val="12"/>
        <color theme="1"/>
        <rFont val="Century Gothic"/>
        <family val="2"/>
      </rPr>
      <t>(tCO₂e)</t>
    </r>
  </si>
  <si>
    <t>Notes and assumptions used for calculations</t>
  </si>
  <si>
    <t>Explanations</t>
  </si>
  <si>
    <r>
      <rPr>
        <b/>
        <i/>
        <sz val="11"/>
        <color theme="1"/>
        <rFont val="Century Gothic"/>
        <family val="2"/>
      </rPr>
      <t>Table C:</t>
    </r>
    <r>
      <rPr>
        <sz val="11"/>
        <color theme="1"/>
        <rFont val="Century Gothic"/>
        <family val="2"/>
      </rPr>
      <t xml:space="preserve"> Information in relation to the preferred option providing justification for preference, and clarity on assumptions, exclusions and level of certainty of the data used in the assessment</t>
    </r>
  </si>
  <si>
    <r>
      <t xml:space="preserve">Table A: </t>
    </r>
    <r>
      <rPr>
        <i/>
        <sz val="11"/>
        <color theme="1"/>
        <rFont val="Century Gothic"/>
        <family val="2"/>
      </rPr>
      <t xml:space="preserve">Completion chart for </t>
    </r>
    <r>
      <rPr>
        <sz val="11"/>
        <color theme="1"/>
        <rFont val="Century Gothic"/>
        <family val="2"/>
      </rPr>
      <t>Life-cycle stage scope</t>
    </r>
  </si>
  <si>
    <r>
      <rPr>
        <b/>
        <i/>
        <sz val="11"/>
        <color theme="1"/>
        <rFont val="Century Gothic"/>
        <family val="2"/>
      </rPr>
      <t>Table B:</t>
    </r>
    <r>
      <rPr>
        <b/>
        <sz val="11"/>
        <color theme="1"/>
        <rFont val="Century Gothic"/>
        <family val="2"/>
      </rPr>
      <t xml:space="preserve"> </t>
    </r>
    <r>
      <rPr>
        <sz val="11"/>
        <color theme="1"/>
        <rFont val="Century Gothic"/>
        <family val="2"/>
      </rPr>
      <t>Completion chart for building elements scope</t>
    </r>
  </si>
  <si>
    <t>Note: The difference in floor area of options will affect the total tonnage of CO₂ for each option.</t>
  </si>
  <si>
    <t>Comparison with benchmarks</t>
  </si>
  <si>
    <t>upfront emb</t>
  </si>
  <si>
    <t>WLC (incl. B6)</t>
  </si>
  <si>
    <t>difference</t>
  </si>
  <si>
    <t>each year increase</t>
  </si>
  <si>
    <t>refurb increases</t>
  </si>
  <si>
    <r>
      <rPr>
        <b/>
        <sz val="14"/>
        <color theme="1"/>
        <rFont val="Century Gothic"/>
        <family val="2"/>
      </rPr>
      <t>Table A, B, and C:</t>
    </r>
    <r>
      <rPr>
        <sz val="14"/>
        <color theme="1"/>
        <rFont val="Century Gothic"/>
        <family val="2"/>
      </rPr>
      <t xml:space="preserve"> Completion charts for life-cycle stages and building elements scope</t>
    </r>
  </si>
  <si>
    <t>Date:</t>
  </si>
  <si>
    <t>Project reference period</t>
  </si>
  <si>
    <r>
      <t>Superstructure</t>
    </r>
    <r>
      <rPr>
        <sz val="12"/>
        <color theme="1"/>
        <rFont val="Century Gothic"/>
        <family val="2"/>
      </rPr>
      <t xml:space="preserve"> (Frame, Upper floors, Roof, Stairs and ramps)</t>
    </r>
  </si>
  <si>
    <r>
      <t xml:space="preserve">Total WLCA (incl. B6 &amp; pre-demolition) </t>
    </r>
    <r>
      <rPr>
        <sz val="12"/>
        <color theme="1"/>
        <rFont val="Century Gothic"/>
        <family val="2"/>
      </rPr>
      <t>(kgCO₂e/m² GIA)</t>
    </r>
    <r>
      <rPr>
        <b/>
        <sz val="12"/>
        <color theme="1"/>
        <rFont val="Century Gothic"/>
        <family val="2"/>
      </rPr>
      <t xml:space="preserve">
</t>
    </r>
    <r>
      <rPr>
        <i/>
        <sz val="12"/>
        <color theme="1"/>
        <rFont val="Century Gothic"/>
        <family val="2"/>
      </rPr>
      <t>Module B7 is not considered</t>
    </r>
  </si>
  <si>
    <r>
      <t>Total WLCA</t>
    </r>
    <r>
      <rPr>
        <b/>
        <sz val="12"/>
        <rFont val="Century Gothic"/>
        <family val="2"/>
      </rPr>
      <t xml:space="preserve"> (incl. B6 and pre-demolition)</t>
    </r>
    <r>
      <rPr>
        <b/>
        <sz val="12"/>
        <color theme="1"/>
        <rFont val="Century Gothic"/>
        <family val="2"/>
      </rPr>
      <t xml:space="preserve"> </t>
    </r>
    <r>
      <rPr>
        <sz val="12"/>
        <color theme="1"/>
        <rFont val="Century Gothic"/>
        <family val="2"/>
      </rPr>
      <t>(tCO₂e)</t>
    </r>
    <r>
      <rPr>
        <b/>
        <sz val="12"/>
        <color theme="1"/>
        <rFont val="Century Gothic"/>
        <family val="2"/>
      </rPr>
      <t xml:space="preserve">
</t>
    </r>
    <r>
      <rPr>
        <i/>
        <sz val="12"/>
        <color theme="1"/>
        <rFont val="Century Gothic"/>
        <family val="2"/>
      </rPr>
      <t>Module B7 is not considered</t>
    </r>
  </si>
  <si>
    <t>upfront embodied carbon &amp; pre-demolition impacts</t>
  </si>
  <si>
    <r>
      <t xml:space="preserve">Changes
</t>
    </r>
    <r>
      <rPr>
        <sz val="10"/>
        <color theme="1"/>
        <rFont val="Calibri"/>
        <family val="2"/>
        <scheme val="minor"/>
      </rPr>
      <t>replacement&amp;major maintenance: 15-year intervals
operational carbon for each year</t>
    </r>
  </si>
  <si>
    <t>Operational</t>
  </si>
  <si>
    <t>Operational
Replacement</t>
  </si>
  <si>
    <t>End-of-life</t>
  </si>
  <si>
    <t>no operational demand</t>
  </si>
  <si>
    <t>Cumulative savings
(new graph)</t>
  </si>
  <si>
    <r>
      <t xml:space="preserve">In regard to the values which are not applicable for the options, please leave the cells as </t>
    </r>
    <r>
      <rPr>
        <b/>
        <i/>
        <sz val="10.5"/>
        <color theme="2" tint="-0.499984740745262"/>
        <rFont val="Century Gothic"/>
        <family val="2"/>
      </rPr>
      <t>blank</t>
    </r>
    <r>
      <rPr>
        <sz val="10.5"/>
        <color theme="1"/>
        <rFont val="Century Gothic"/>
        <family val="2"/>
      </rPr>
      <t xml:space="preserve"> or enter </t>
    </r>
    <r>
      <rPr>
        <b/>
        <i/>
        <sz val="10.5"/>
        <color theme="2" tint="-0.499984740745262"/>
        <rFont val="Century Gothic"/>
        <family val="2"/>
      </rPr>
      <t>0</t>
    </r>
    <r>
      <rPr>
        <sz val="10.5"/>
        <color theme="1"/>
        <rFont val="Century Gothic"/>
        <family val="2"/>
      </rPr>
      <t>.</t>
    </r>
  </si>
  <si>
    <t>Percentage of electricity on overall operational energy (%)</t>
  </si>
  <si>
    <t>Percentage of district heating on overall operational energy (%)</t>
  </si>
  <si>
    <t>Percentage of district cooling on overall operational energy (%)</t>
  </si>
  <si>
    <t>Percentage of gas on overall operational energy (%)</t>
  </si>
  <si>
    <r>
      <t xml:space="preserve">In-use &amp; End of Life Embodied Carbon (B-C)
</t>
    </r>
    <r>
      <rPr>
        <sz val="12"/>
        <color theme="1"/>
        <rFont val="Century Gothic"/>
        <family val="2"/>
      </rPr>
      <t>excl. B6 &amp; B7(kgCO₂e/m² GIA)</t>
    </r>
  </si>
  <si>
    <r>
      <t xml:space="preserve">Superstructure </t>
    </r>
    <r>
      <rPr>
        <sz val="12"/>
        <color theme="1"/>
        <rFont val="Century Gothic"/>
        <family val="2"/>
      </rPr>
      <t>(Internal walls and partitions)</t>
    </r>
  </si>
  <si>
    <t>no operational energy demand</t>
  </si>
  <si>
    <t>Office WLC (A1-A5)</t>
  </si>
  <si>
    <t>Office Asp. WLC (A1-A5)</t>
  </si>
  <si>
    <t>Residential WLC (A1-A5)</t>
  </si>
  <si>
    <t>Residential Asp. WLC (A1-A5)</t>
  </si>
  <si>
    <t>Retail WLC (A1-A5)</t>
  </si>
  <si>
    <t>Retail Asp. WLC (A1-A5)</t>
  </si>
  <si>
    <t>School, university WLC (A1-A5)</t>
  </si>
  <si>
    <t>School, university Asp. WLC (A1-A5)</t>
  </si>
  <si>
    <t>Superstructure (internal walls and partitions)</t>
  </si>
  <si>
    <t xml:space="preserve">Colour code of the table for data
</t>
  </si>
  <si>
    <t>Includes automated calculations.</t>
  </si>
  <si>
    <t>Open for manual data entries.</t>
  </si>
  <si>
    <t>for WLC (A1-A5)</t>
  </si>
  <si>
    <t>for Aspirational WLC (A1-A5)</t>
  </si>
  <si>
    <t>Total</t>
  </si>
  <si>
    <r>
      <t xml:space="preserve">Superstructure </t>
    </r>
    <r>
      <rPr>
        <sz val="12"/>
        <color theme="1"/>
        <rFont val="Century Gothic"/>
        <family val="2"/>
      </rPr>
      <t>(External walls, windows and external doors)</t>
    </r>
  </si>
  <si>
    <r>
      <t xml:space="preserve">Superstructure </t>
    </r>
    <r>
      <rPr>
        <i/>
        <sz val="10"/>
        <color theme="1"/>
        <rFont val="Century Gothic"/>
        <family val="2"/>
      </rPr>
      <t>(external walls, windows, and external doors)</t>
    </r>
  </si>
  <si>
    <t>Office WLC (B-C)</t>
  </si>
  <si>
    <t>Office Asp. WLC  (B-C)</t>
  </si>
  <si>
    <t>Residential WLC  (B-C)</t>
  </si>
  <si>
    <t>Residential Asp. WLC (B-C)</t>
  </si>
  <si>
    <t>Retail WLC (B-C)</t>
  </si>
  <si>
    <t>Retail Asp. WLC (B-C)</t>
  </si>
  <si>
    <t>School, university WLC (B-C)</t>
  </si>
  <si>
    <t>School, university Asp. WLC (B-C)</t>
  </si>
  <si>
    <r>
      <t xml:space="preserve">Superstructure </t>
    </r>
    <r>
      <rPr>
        <i/>
        <sz val="10"/>
        <color theme="1"/>
        <rFont val="Century Gothic"/>
        <family val="2"/>
      </rPr>
      <t>(internal walls and partitions)</t>
    </r>
  </si>
  <si>
    <t>WLC (B-C, excl. B6 &amp; B7)</t>
  </si>
  <si>
    <t>WLC (A1-A5)</t>
  </si>
  <si>
    <t>A1-A5</t>
  </si>
  <si>
    <t>B-C</t>
  </si>
  <si>
    <t>B-C (excl. B6&amp;B7)</t>
  </si>
  <si>
    <t>A1-A5 (excl. sequestration)</t>
  </si>
  <si>
    <t>Office</t>
  </si>
  <si>
    <t>Residential</t>
  </si>
  <si>
    <t>Retail</t>
  </si>
  <si>
    <t>School</t>
  </si>
  <si>
    <t>YES/ NO/ COMMENTS TO BE RESOLVED</t>
  </si>
  <si>
    <t>ADD SIGNATURE</t>
  </si>
  <si>
    <t>Guidance</t>
  </si>
  <si>
    <t>Operational +
Replacement</t>
  </si>
  <si>
    <r>
      <rPr>
        <b/>
        <sz val="12"/>
        <rFont val="Century Gothic"/>
        <family val="2"/>
      </rPr>
      <t xml:space="preserve">Life-cycle </t>
    </r>
    <r>
      <rPr>
        <b/>
        <sz val="12"/>
        <color theme="1"/>
        <rFont val="Century Gothic"/>
        <family val="2"/>
      </rPr>
      <t>Embodied Carbon (A1-A5, B1-B5, C1-C4)</t>
    </r>
    <r>
      <rPr>
        <sz val="12"/>
        <color theme="1"/>
        <rFont val="Century Gothic"/>
        <family val="2"/>
      </rPr>
      <t xml:space="preserve">
(kgCO₂e/m² GIA)</t>
    </r>
  </si>
  <si>
    <t>Life-cycle stage scope</t>
  </si>
  <si>
    <t>Beyond project life-cycle</t>
  </si>
  <si>
    <t>Cumulative carbon data</t>
  </si>
  <si>
    <r>
      <t xml:space="preserve">Changes
</t>
    </r>
    <r>
      <rPr>
        <sz val="10"/>
        <color theme="1"/>
        <rFont val="Calibri"/>
        <family val="2"/>
        <scheme val="minor"/>
      </rPr>
      <t>replacement &amp; major maintenance: user needs to specify
operational carbon for each year</t>
    </r>
  </si>
  <si>
    <t>The values below should be equal to the WLC (incl. B6) values on the Dashboard 1.</t>
  </si>
  <si>
    <r>
      <t xml:space="preserve">A1-A5   Results by element category breakdown (optional)
</t>
    </r>
    <r>
      <rPr>
        <sz val="12"/>
        <rFont val="Century Gothic"/>
        <family val="2"/>
      </rPr>
      <t>(kgCO₂e/m² GIA)</t>
    </r>
  </si>
  <si>
    <r>
      <t xml:space="preserve">Superstructure </t>
    </r>
    <r>
      <rPr>
        <sz val="12"/>
        <color theme="1"/>
        <rFont val="Century Gothic"/>
        <family val="2"/>
      </rPr>
      <t xml:space="preserve">(External walls, Windows and External doors)
</t>
    </r>
    <r>
      <rPr>
        <b/>
        <sz val="12"/>
        <color theme="1"/>
        <rFont val="Century Gothic"/>
        <family val="2"/>
      </rPr>
      <t>% retained by area</t>
    </r>
  </si>
  <si>
    <r>
      <rPr>
        <b/>
        <sz val="12"/>
        <rFont val="Century Gothic"/>
        <family val="2"/>
      </rPr>
      <t xml:space="preserve">Average </t>
    </r>
    <r>
      <rPr>
        <b/>
        <sz val="12"/>
        <color theme="1"/>
        <rFont val="Century Gothic"/>
        <family val="2"/>
      </rPr>
      <t xml:space="preserve">Electricity carbon factor for building life used for B6
</t>
    </r>
    <r>
      <rPr>
        <sz val="12"/>
        <color theme="1"/>
        <rFont val="Century Gothic"/>
        <family val="2"/>
      </rPr>
      <t>(kgCO₂e/kWh)</t>
    </r>
  </si>
  <si>
    <t>Superstructure (Frame, Upper floors, Roof, Stairs and ramps)</t>
  </si>
  <si>
    <r>
      <t xml:space="preserve">Superstructure </t>
    </r>
    <r>
      <rPr>
        <i/>
        <sz val="10"/>
        <color theme="1"/>
        <rFont val="Century Gothic"/>
        <family val="2"/>
      </rPr>
      <t>(frame, upper floors, roof, stairs and ramps)</t>
    </r>
  </si>
  <si>
    <t>Note: Please modify the horizontal axis title as required.</t>
  </si>
  <si>
    <r>
      <t>In regard to the '</t>
    </r>
    <r>
      <rPr>
        <b/>
        <i/>
        <sz val="10.5"/>
        <color theme="2" tint="-0.499984740745262"/>
        <rFont val="Century Gothic"/>
        <family val="2"/>
      </rPr>
      <t>Scope of works summary</t>
    </r>
    <r>
      <rPr>
        <sz val="10.5"/>
        <color theme="1"/>
        <rFont val="Century Gothic"/>
        <family val="2"/>
      </rPr>
      <t>' section, please provide a summary of the intend works for each indented option. For example, change of plant, minor alterations to windows, major interior modifications, change to façade, upgrade services, 2 story extensions, etc.</t>
    </r>
  </si>
  <si>
    <t>Completion of Dashboard 2 is required to provide reporting consistency, improved transparency and standardisation across applications. 
This section includes three different tables; Table A, Table B, and Table C. For Table A and Table B, the entry is required for the cells coloured in aqua. When the user clicks on the aqua coloured cells, the icon to see and select the options for answers in a drop-down list will appear on the right.</t>
  </si>
  <si>
    <t>WLC Options Graphs</t>
  </si>
  <si>
    <r>
      <t xml:space="preserve">Dashboard 1 (Table A): </t>
    </r>
    <r>
      <rPr>
        <sz val="14"/>
        <color theme="1"/>
        <rFont val="Century Gothic"/>
        <family val="2"/>
      </rPr>
      <t>Carbon Options Table</t>
    </r>
  </si>
  <si>
    <r>
      <rPr>
        <b/>
        <i/>
        <sz val="11"/>
        <color theme="1"/>
        <rFont val="Century Gothic"/>
        <family val="2"/>
      </rPr>
      <t xml:space="preserve">Note: </t>
    </r>
    <r>
      <rPr>
        <i/>
        <sz val="11"/>
        <color theme="1"/>
        <rFont val="Century Gothic"/>
        <family val="2"/>
      </rPr>
      <t>Please select suitable options below to generate Figure 4.</t>
    </r>
  </si>
  <si>
    <r>
      <rPr>
        <b/>
        <sz val="11"/>
        <color theme="1"/>
        <rFont val="Century Gothic"/>
        <family val="2"/>
      </rPr>
      <t xml:space="preserve">Figures A, B, C, D, and E: </t>
    </r>
    <r>
      <rPr>
        <sz val="11"/>
        <color theme="1"/>
        <rFont val="Century Gothic"/>
        <family val="2"/>
      </rPr>
      <t>Whole Life-cycle Carbon Options Outputs</t>
    </r>
  </si>
  <si>
    <r>
      <rPr>
        <b/>
        <i/>
        <sz val="11"/>
        <color theme="1"/>
        <rFont val="Century Gothic"/>
        <family val="2"/>
      </rPr>
      <t>Figure B:</t>
    </r>
    <r>
      <rPr>
        <sz val="11"/>
        <color theme="1"/>
        <rFont val="Century Gothic"/>
        <family val="2"/>
      </rPr>
      <t xml:space="preserve"> Whole life-cycle carbon options comparison for each in kgCO₂e/m² GIA</t>
    </r>
  </si>
  <si>
    <r>
      <rPr>
        <b/>
        <i/>
        <sz val="11"/>
        <color theme="1"/>
        <rFont val="Century Gothic"/>
        <family val="2"/>
      </rPr>
      <t xml:space="preserve">Figure C: </t>
    </r>
    <r>
      <rPr>
        <sz val="11"/>
        <color theme="1"/>
        <rFont val="Century Gothic"/>
        <family val="2"/>
      </rPr>
      <t>Whole life-cycle carbon options comparison in total tonnes of CO₂ for each option.</t>
    </r>
  </si>
  <si>
    <r>
      <rPr>
        <b/>
        <i/>
        <sz val="11"/>
        <color theme="1"/>
        <rFont val="Century Gothic"/>
        <family val="2"/>
      </rPr>
      <t>Figure A:</t>
    </r>
    <r>
      <rPr>
        <sz val="11"/>
        <color theme="1"/>
        <rFont val="Century Gothic"/>
        <family val="2"/>
      </rPr>
      <t xml:space="preserve"> Estimated cumulative carbon emissions (kgCO₂e/m² GIA) over a 60-year period, including whole life-cycle carbon (embodied and operational) emissions</t>
    </r>
  </si>
  <si>
    <r>
      <rPr>
        <b/>
        <i/>
        <sz val="10"/>
        <color theme="1" tint="0.499984740745262"/>
        <rFont val="Century Gothic"/>
        <family val="2"/>
      </rPr>
      <t>Notes:</t>
    </r>
    <r>
      <rPr>
        <i/>
        <sz val="10"/>
        <color theme="1" tint="0.499984740745262"/>
        <rFont val="Century Gothic"/>
        <family val="2"/>
      </rPr>
      <t xml:space="preserve">
* The impacts of interventions are depend on the project scope. In this graph, each option has different increase in each year (based on the option's operational carbon per year). In regard to the replacements, it is assumed that each option has 3 replacements with 15-year intervals. It is also assumed that each intervention of the option results same amount of increase, and the total increase of interventions equals to the In-use &amp; End-of-life Embodied Carbon (B-C, excl. B6&amp;B7) results of the options. </t>
    </r>
    <r>
      <rPr>
        <b/>
        <i/>
        <sz val="10"/>
        <color theme="1" tint="0.499984740745262"/>
        <rFont val="Century Gothic"/>
        <family val="2"/>
      </rPr>
      <t xml:space="preserve">See scenario for cumulative chart tab, which will allow this to be populated. Adjust Key as needed. 
</t>
    </r>
    <r>
      <rPr>
        <i/>
        <sz val="10"/>
        <color theme="1" tint="0.499984740745262"/>
        <rFont val="Century Gothic"/>
        <family val="2"/>
      </rPr>
      <t>** Please modify the horizontal axis title as required.</t>
    </r>
  </si>
  <si>
    <r>
      <rPr>
        <b/>
        <i/>
        <sz val="11"/>
        <color theme="1"/>
        <rFont val="Century Gothic"/>
        <family val="2"/>
      </rPr>
      <t>Figure D:</t>
    </r>
    <r>
      <rPr>
        <sz val="11"/>
        <color theme="1"/>
        <rFont val="Century Gothic"/>
        <family val="2"/>
      </rPr>
      <t xml:space="preserve"> Comparing the Upfront embodied carbon (A1-A5, excl. sequestered carbon and demolition)</t>
    </r>
    <r>
      <rPr>
        <sz val="11"/>
        <color rgb="FFFF0000"/>
        <rFont val="Century Gothic"/>
        <family val="2"/>
      </rPr>
      <t xml:space="preserve"> </t>
    </r>
    <r>
      <rPr>
        <sz val="11"/>
        <color theme="1"/>
        <rFont val="Century Gothic"/>
        <family val="2"/>
      </rPr>
      <t>results of building elements to the published GLA standard and aspirational benchmarks and associated percentage breakdown estimates</t>
    </r>
  </si>
  <si>
    <r>
      <rPr>
        <b/>
        <i/>
        <sz val="11"/>
        <rFont val="Century Gothic"/>
        <family val="2"/>
      </rPr>
      <t>Figure E:</t>
    </r>
    <r>
      <rPr>
        <sz val="11"/>
        <rFont val="Century Gothic"/>
        <family val="2"/>
      </rPr>
      <t xml:space="preserve"> Comparing the Upfront embodied carbon (A1-A5, excl. sequestration &amp; demolition) and In-use and End-of-life embodied carbon (B-C, excl. B6&amp;B7) results to the published GLA standard and aspirational benchmarks</t>
    </r>
  </si>
  <si>
    <t xml:space="preserve">It includes an example table filled to generate a cumulative carbon emissions chart. It also includes a blank table to allow the users create a cumulative chart based on the optioneering practice and their own estimated scenarios for the in-use stage emissions . </t>
  </si>
  <si>
    <t>Whole Life-cycle Carbon Options graphs</t>
  </si>
  <si>
    <t xml:space="preserve">This excel sheet does not need to be submitted should teams want to create their own reports, however the </t>
  </si>
  <si>
    <r>
      <rPr>
        <b/>
        <i/>
        <sz val="11"/>
        <color theme="1"/>
        <rFont val="Century Gothic"/>
        <family val="2"/>
      </rPr>
      <t>Figure 1.A:</t>
    </r>
    <r>
      <rPr>
        <sz val="11"/>
        <color theme="1"/>
        <rFont val="Century Gothic"/>
        <family val="2"/>
      </rPr>
      <t xml:space="preserve"> Estimated cumulative carbon emissions based on the default (simplified) intervention scenario with 15-year interval split for B-C.</t>
    </r>
  </si>
  <si>
    <t>Provides basic information about the spreadsheet.</t>
  </si>
  <si>
    <r>
      <t>3</t>
    </r>
    <r>
      <rPr>
        <b/>
        <vertAlign val="superscript"/>
        <sz val="14"/>
        <rFont val="Century Gothic"/>
        <family val="2"/>
      </rPr>
      <t>rd</t>
    </r>
    <r>
      <rPr>
        <b/>
        <sz val="14"/>
        <rFont val="Century Gothic"/>
        <family val="2"/>
      </rPr>
      <t xml:space="preserve"> Party Review Check</t>
    </r>
  </si>
  <si>
    <r>
      <t>3</t>
    </r>
    <r>
      <rPr>
        <b/>
        <vertAlign val="superscript"/>
        <sz val="14"/>
        <color theme="1"/>
        <rFont val="Century Gothic"/>
        <family val="2"/>
      </rPr>
      <t>rd</t>
    </r>
    <r>
      <rPr>
        <b/>
        <sz val="14"/>
        <color theme="1"/>
        <rFont val="Century Gothic"/>
        <family val="2"/>
      </rPr>
      <t xml:space="preserve"> Party Review </t>
    </r>
  </si>
  <si>
    <r>
      <t>3</t>
    </r>
    <r>
      <rPr>
        <b/>
        <vertAlign val="superscript"/>
        <sz val="14"/>
        <color theme="1"/>
        <rFont val="Century Gothic"/>
        <family val="2"/>
      </rPr>
      <t>rd</t>
    </r>
    <r>
      <rPr>
        <b/>
        <sz val="14"/>
        <color theme="1"/>
        <rFont val="Century Gothic"/>
        <family val="2"/>
      </rPr>
      <t xml:space="preserve"> Party Reviewer(s) Name(s)</t>
    </r>
  </si>
  <si>
    <r>
      <t>3</t>
    </r>
    <r>
      <rPr>
        <b/>
        <vertAlign val="superscript"/>
        <sz val="14"/>
        <color theme="1"/>
        <rFont val="Century Gothic"/>
        <family val="2"/>
      </rPr>
      <t>rd</t>
    </r>
    <r>
      <rPr>
        <b/>
        <sz val="14"/>
        <color theme="1"/>
        <rFont val="Century Gothic"/>
        <family val="2"/>
      </rPr>
      <t xml:space="preserve"> Party Reviewer Company</t>
    </r>
  </si>
  <si>
    <r>
      <t>3</t>
    </r>
    <r>
      <rPr>
        <b/>
        <vertAlign val="superscript"/>
        <sz val="14"/>
        <color theme="1"/>
        <rFont val="Century Gothic"/>
        <family val="2"/>
      </rPr>
      <t xml:space="preserve">rd </t>
    </r>
    <r>
      <rPr>
        <b/>
        <sz val="14"/>
        <color theme="1"/>
        <rFont val="Century Gothic"/>
        <family val="2"/>
      </rPr>
      <t xml:space="preserve">Party Reviewer  Experience </t>
    </r>
  </si>
  <si>
    <r>
      <t>3</t>
    </r>
    <r>
      <rPr>
        <b/>
        <vertAlign val="superscript"/>
        <sz val="14"/>
        <color theme="1"/>
        <rFont val="Century Gothic"/>
        <family val="2"/>
      </rPr>
      <t>rd</t>
    </r>
    <r>
      <rPr>
        <b/>
        <sz val="14"/>
        <color theme="1"/>
        <rFont val="Century Gothic"/>
        <family val="2"/>
      </rPr>
      <t xml:space="preserve"> Party Reviewer Signature </t>
    </r>
  </si>
  <si>
    <t>Whole Life-cycle Carbon Options Dashboard &amp; third  party review checklist</t>
  </si>
  <si>
    <t>Application: Detailed WLCA preferred option</t>
  </si>
  <si>
    <t>A graphic providing a breakdown of each A1-A5 element has been provided should teams wish to provide this information at the optioneering stage (Figure E) for transparency .  This graphic is populated using the</t>
  </si>
  <si>
    <t xml:space="preserve">Team should extract the Dashboard table and graphs into reports / presentations. </t>
  </si>
  <si>
    <t>To be used in conjunction with the City of London Corporation Carbon Options Guidance: Planning Advice Note, March 2023, rev 01</t>
  </si>
  <si>
    <t xml:space="preserve">information contained within it does require submission, as a bare minimum set of information.  </t>
  </si>
  <si>
    <r>
      <t xml:space="preserve">In this section, two tables are given. 
</t>
    </r>
    <r>
      <rPr>
        <b/>
        <i/>
        <sz val="10.5"/>
        <color theme="2" tint="-0.499984740745262"/>
        <rFont val="Century Gothic"/>
        <family val="2"/>
      </rPr>
      <t>Tool Table 1</t>
    </r>
    <r>
      <rPr>
        <sz val="10.5"/>
        <color theme="1"/>
        <rFont val="Century Gothic"/>
        <family val="2"/>
      </rPr>
      <t xml:space="preserve"> is given as an example to show how operational carbon emissions (per year) and interventions affect the cumulative carbon emissions during building whole life-cycle. The interventions are based on </t>
    </r>
    <r>
      <rPr>
        <b/>
        <i/>
        <sz val="10.5"/>
        <color theme="2" tint="-0.499984740745262"/>
        <rFont val="Century Gothic"/>
        <family val="2"/>
      </rPr>
      <t>default scenarios</t>
    </r>
    <r>
      <rPr>
        <sz val="10.5"/>
        <color theme="1"/>
        <rFont val="Century Gothic"/>
        <family val="2"/>
      </rPr>
      <t xml:space="preserve"> which assumes each option has 3 replacement &amp; maintenance period with 15-year intervals for simplification (this can be changed as required, but please state in the assumptions, it is difficult to predict exactly when and intervention point will happen). The figures in </t>
    </r>
    <r>
      <rPr>
        <b/>
        <i/>
        <sz val="10.5"/>
        <color theme="2" tint="-0.499984740745262"/>
        <rFont val="Century Gothic"/>
        <family val="2"/>
      </rPr>
      <t>Table 1</t>
    </r>
    <r>
      <rPr>
        <sz val="10.5"/>
        <color theme="1"/>
        <rFont val="Century Gothic"/>
        <family val="2"/>
      </rPr>
      <t xml:space="preserve"> are entirely based on the data entries on the </t>
    </r>
    <r>
      <rPr>
        <b/>
        <i/>
        <sz val="10.5"/>
        <color theme="2" tint="-0.499984740745262"/>
        <rFont val="Century Gothic"/>
        <family val="2"/>
      </rPr>
      <t>Dashboard 1</t>
    </r>
    <r>
      <rPr>
        <sz val="10.5"/>
        <color theme="1"/>
        <rFont val="Century Gothic"/>
        <family val="2"/>
      </rPr>
      <t xml:space="preserve">. It is also assumed that each intervention of the option results same amount of increase, and the total increase of interventions equals to the </t>
    </r>
    <r>
      <rPr>
        <b/>
        <i/>
        <sz val="10.5"/>
        <color theme="2" tint="-0.499984740745262"/>
        <rFont val="Century Gothic"/>
        <family val="2"/>
      </rPr>
      <t>In-use &amp; End-of-life Embodied Carbon (B-C, excl. B6 &amp; B7)</t>
    </r>
    <r>
      <rPr>
        <sz val="10.5"/>
        <color theme="1"/>
        <rFont val="Century Gothic"/>
        <family val="2"/>
      </rPr>
      <t xml:space="preserve"> results of the options.</t>
    </r>
  </si>
  <si>
    <r>
      <rPr>
        <b/>
        <i/>
        <sz val="10.5"/>
        <color theme="2" tint="-0.499984740745262"/>
        <rFont val="Century Gothic"/>
        <family val="2"/>
      </rPr>
      <t>Tool Table 2</t>
    </r>
    <r>
      <rPr>
        <sz val="10.5"/>
        <color theme="1"/>
        <rFont val="Century Gothic"/>
        <family val="2"/>
      </rPr>
      <t xml:space="preserve"> is not entirely automatically formulated to allow the users create their own intervention scenarios in order to generate a cumulative carbon emissions chart (called </t>
    </r>
    <r>
      <rPr>
        <b/>
        <i/>
        <sz val="10.5"/>
        <color theme="2" tint="-0.499984740745262"/>
        <rFont val="Century Gothic"/>
        <family val="2"/>
      </rPr>
      <t>Figure 2.A</t>
    </r>
    <r>
      <rPr>
        <sz val="10.5"/>
        <color theme="1"/>
        <rFont val="Century Gothic"/>
        <family val="2"/>
      </rPr>
      <t xml:space="preserve"> in this section). It is optional to create these user specific tables and chart using this tool. However, if the chart (</t>
    </r>
    <r>
      <rPr>
        <b/>
        <i/>
        <sz val="10.5"/>
        <color theme="2" tint="-0.499984740745262"/>
        <rFont val="Century Gothic"/>
        <family val="2"/>
      </rPr>
      <t>Figure 2.A</t>
    </r>
    <r>
      <rPr>
        <sz val="10.5"/>
        <color theme="1"/>
        <rFont val="Century Gothic"/>
        <family val="2"/>
      </rPr>
      <t>) is decided to be created, please change the "</t>
    </r>
    <r>
      <rPr>
        <b/>
        <i/>
        <sz val="10.5"/>
        <color theme="2" tint="-0.499984740745262"/>
        <rFont val="Century Gothic"/>
        <family val="2"/>
      </rPr>
      <t>Figure A: Cumulative carbon emissions</t>
    </r>
    <r>
      <rPr>
        <sz val="10.5"/>
        <color theme="1"/>
        <rFont val="Century Gothic"/>
        <family val="2"/>
      </rPr>
      <t xml:space="preserve">" in the </t>
    </r>
    <r>
      <rPr>
        <b/>
        <i/>
        <sz val="10.5"/>
        <color theme="2" tint="-0.499984740745262"/>
        <rFont val="Century Gothic"/>
        <family val="2"/>
      </rPr>
      <t>Outputs tab</t>
    </r>
    <r>
      <rPr>
        <sz val="10.5"/>
        <color theme="1"/>
        <rFont val="Century Gothic"/>
        <family val="2"/>
      </rPr>
      <t xml:space="preserve"> section with the </t>
    </r>
    <r>
      <rPr>
        <b/>
        <i/>
        <sz val="10.5"/>
        <color theme="2" tint="-0.499984740745262"/>
        <rFont val="Century Gothic"/>
        <family val="2"/>
      </rPr>
      <t>Figure 2.A</t>
    </r>
    <r>
      <rPr>
        <sz val="10.5"/>
        <color theme="1"/>
        <rFont val="Century Gothic"/>
        <family val="2"/>
      </rPr>
      <t xml:space="preserve">. Otherwise, the final </t>
    </r>
    <r>
      <rPr>
        <b/>
        <sz val="10.5"/>
        <color theme="2" tint="-0.499984740745262"/>
        <rFont val="Century Gothic"/>
        <family val="2"/>
      </rPr>
      <t>Figure A</t>
    </r>
    <r>
      <rPr>
        <sz val="10.5"/>
        <color theme="1"/>
        <rFont val="Century Gothic"/>
        <family val="2"/>
      </rPr>
      <t xml:space="preserve"> in Outputs section is still based on the data entered on </t>
    </r>
    <r>
      <rPr>
        <b/>
        <i/>
        <sz val="10.5"/>
        <color theme="2" tint="-0.499984740745262"/>
        <rFont val="Century Gothic"/>
        <family val="2"/>
      </rPr>
      <t>Dashboard 1</t>
    </r>
    <r>
      <rPr>
        <sz val="10.5"/>
        <color theme="1"/>
        <rFont val="Century Gothic"/>
        <family val="2"/>
      </rPr>
      <t xml:space="preserve"> with the </t>
    </r>
    <r>
      <rPr>
        <b/>
        <i/>
        <sz val="10.5"/>
        <color theme="2" tint="-0.499984740745262"/>
        <rFont val="Century Gothic"/>
        <family val="2"/>
      </rPr>
      <t>default</t>
    </r>
    <r>
      <rPr>
        <sz val="10.5"/>
        <color theme="1"/>
        <rFont val="Century Gothic"/>
        <family val="2"/>
      </rPr>
      <t xml:space="preserve"> (simplified) </t>
    </r>
    <r>
      <rPr>
        <b/>
        <i/>
        <sz val="10.5"/>
        <color theme="2" tint="-0.499984740745262"/>
        <rFont val="Century Gothic"/>
        <family val="2"/>
      </rPr>
      <t>15-years + intervention scenarios</t>
    </r>
    <r>
      <rPr>
        <sz val="10.5"/>
        <color theme="1"/>
        <rFont val="Century Gothic"/>
        <family val="2"/>
      </rPr>
      <t>.</t>
    </r>
  </si>
  <si>
    <t>For the horizontal axis titles, it maybe required to manually modify the years. The default version is given as Years (2024-2084).</t>
  </si>
  <si>
    <r>
      <rPr>
        <b/>
        <i/>
        <sz val="11"/>
        <color theme="1"/>
        <rFont val="Century Gothic"/>
        <family val="2"/>
      </rPr>
      <t>Figure 2.A:</t>
    </r>
    <r>
      <rPr>
        <sz val="11"/>
        <color theme="1"/>
        <rFont val="Century Gothic"/>
        <family val="2"/>
      </rPr>
      <t xml:space="preserve"> Cumulative carbon emissions based on the user specific intervention scenario.</t>
    </r>
  </si>
  <si>
    <r>
      <t xml:space="preserve">Changes
</t>
    </r>
    <r>
      <rPr>
        <sz val="10"/>
        <color theme="1"/>
        <rFont val="Calibri"/>
        <family val="2"/>
        <scheme val="minor"/>
      </rPr>
      <t>replacement &amp; major maintenance: 15-year intervals
operational carbon for each year</t>
    </r>
  </si>
  <si>
    <r>
      <t xml:space="preserve">Tool Tables 1 &amp; 2 and Figures 1.A &amp; 2.A: </t>
    </r>
    <r>
      <rPr>
        <sz val="11"/>
        <color theme="1"/>
        <rFont val="Century Gothic"/>
        <family val="2"/>
      </rPr>
      <t>Cumulative carbon emissions over a 60-year period</t>
    </r>
    <r>
      <rPr>
        <b/>
        <sz val="11"/>
        <color theme="1"/>
        <rFont val="Century Gothic"/>
        <family val="2"/>
      </rPr>
      <t xml:space="preserve">, </t>
    </r>
    <r>
      <rPr>
        <sz val="11"/>
        <color theme="1"/>
        <rFont val="Century Gothic"/>
        <family val="2"/>
      </rPr>
      <t>example scenario and user specific intervention scenario</t>
    </r>
    <r>
      <rPr>
        <b/>
        <sz val="11"/>
        <color theme="1"/>
        <rFont val="Century Gothic"/>
        <family val="2"/>
      </rPr>
      <t>.</t>
    </r>
  </si>
  <si>
    <t>Estimated
Cumulative Carbon Emissions EXAMPLE*</t>
  </si>
  <si>
    <t xml:space="preserve">*This will populate based on dashboard inputs, this example has a set intervention point for B-C when dashboard one is completed. This can be adapted /amend as required  in table 2 below. It may be difficult to accurately predict when the intervention will take place.   </t>
  </si>
  <si>
    <r>
      <rPr>
        <b/>
        <sz val="12"/>
        <color theme="1"/>
        <rFont val="Century Gothic"/>
        <family val="2"/>
      </rPr>
      <t>Table 2:</t>
    </r>
    <r>
      <rPr>
        <sz val="12"/>
        <color theme="1"/>
        <rFont val="Century Gothic"/>
        <family val="2"/>
      </rPr>
      <t xml:space="preserve"> User specific intervention scenario for cumulative carbon emissions (kgCO₂e/m² GIA) over a 60-year period.
</t>
    </r>
    <r>
      <rPr>
        <i/>
        <sz val="12"/>
        <color theme="2" tint="-0.499984740745262"/>
        <rFont val="Century Gothic"/>
        <family val="2"/>
      </rPr>
      <t>Note: This table is not entirely formulated to allow the users create their own intervention scenarios in order to generate a cumulative carbon emissions chart (called Figure 2.A in this section).</t>
    </r>
    <r>
      <rPr>
        <sz val="12"/>
        <color theme="2" tint="-0.499984740745262"/>
        <rFont val="Century Gothic"/>
        <family val="2"/>
      </rPr>
      <t xml:space="preserve"> </t>
    </r>
    <r>
      <rPr>
        <i/>
        <sz val="12"/>
        <color theme="2" tint="-0.499984740745262"/>
        <rFont val="Century Gothic"/>
        <family val="2"/>
      </rPr>
      <t>It is optional to create this table. However, if the chart (Figure 2.A) is decided to be created, please change the "Figure 3: Cumulative carbon emissions" in Outputs sections with the Figure 2.A. Otherwise, Figure A in Outputs section is still based on the data entered on the Dashboard 1 with the default (simplified) 15-years intervention scenarios.</t>
    </r>
  </si>
  <si>
    <r>
      <rPr>
        <b/>
        <sz val="12"/>
        <color theme="1"/>
        <rFont val="Century Gothic"/>
        <family val="2"/>
      </rPr>
      <t>Table 1:</t>
    </r>
    <r>
      <rPr>
        <sz val="12"/>
        <color theme="1"/>
        <rFont val="Century Gothic"/>
        <family val="2"/>
      </rPr>
      <t xml:space="preserve"> Estimated cumulative carbon emissions (kgCO₂e/m² GIA) over a 60-year period.
</t>
    </r>
    <r>
      <rPr>
        <i/>
        <sz val="12"/>
        <color theme="2" tint="-0.499984740745262"/>
        <rFont val="Century Gothic"/>
        <family val="2"/>
      </rPr>
      <t xml:space="preserve">Note: This table is given as an example to show how operational carbon emissions per year and maintenance &amp; replacement scenarios (based on 15-year intervals for simplification) affect the cumulative carbon emissions during building whole life-cycle. The table figures entirely based on the data entries on the Dashboard 1. Although the impacts of interventions depend on the project scope, in this table and the chart below, it is assumed that each option has 3 replacements with 15-year intervals. It is also assumed that each intervention of the option results same amount of increase, and the total increase of interventions equals to the In-use &amp; End-of-life Embodied Carbon (B-C, excl. B6&amp;B7) results of the options. This will automatically update the </t>
    </r>
    <r>
      <rPr>
        <b/>
        <i/>
        <sz val="12"/>
        <color theme="2" tint="-0.499984740745262"/>
        <rFont val="Century Gothic"/>
        <family val="2"/>
      </rPr>
      <t>Outputs tab</t>
    </r>
    <r>
      <rPr>
        <i/>
        <sz val="12"/>
        <color theme="2" tint="-0.499984740745262"/>
        <rFont val="Century Gothic"/>
        <family val="2"/>
      </rPr>
      <t xml:space="preserve"> graph</t>
    </r>
  </si>
  <si>
    <r>
      <t xml:space="preserve">Carbon factor if Gas used </t>
    </r>
    <r>
      <rPr>
        <sz val="12"/>
        <color theme="1"/>
        <rFont val="Century Gothic"/>
        <family val="2"/>
      </rPr>
      <t>(kgCO₂e/kWh)
convert to electrical equivalent using appropriate conversion metric</t>
    </r>
  </si>
  <si>
    <t xml:space="preserve">Comments  / Questions or indicate in box if acceptable </t>
  </si>
  <si>
    <t xml:space="preserve">•   </t>
  </si>
  <si>
    <t xml:space="preserve">Dynamic table to create Figure  graph, -based on offices benchmarks and associated percentage breakdown estimations  (GLA WLC Guidance) - Adapt table for different building types as required using selection boxes above </t>
  </si>
  <si>
    <t>City of London Corporation Carbon Options Tool</t>
  </si>
  <si>
    <t>All rights are reserved. Copyright in the Carbon Options Tool (2023) remains vested in City of London Corporation and Hilson Moran Partnership Limited and any improper use may constitute an infringement of copyright.
The Carbon Options Tool and/or data is relevant as of its original date at the point of creation (March 2023). City of London Corporation / Hilson Moran Partnership Limited accepts no liability or responsibility whatsoever for or in respect of any use of or reliance upon any advice or information contained within the Carbon Options Tool or for its accuracy, suitability or completeness. Nothing in the Carbon Options Tool constitutes professional advice and no reliance is given as to the data without independent verification. City of London Corporation / Hilson Moran Partnership Limited accepts no responsibility or liability for claims costs, any damage or loss caused by the use of the Carbon Options Tool nor are they responsible for any representations, warranties, expressed or implied, regarding its use.</t>
  </si>
  <si>
    <r>
      <t xml:space="preserve">In regard to Figure 4, users will need to select the suitable categories for the GLA benchmarking from the table given below the Figure (rows 75-79). This table is based on three selections; one for the GLA standard WLC benchmark, one for the Aspirational WLC benchmark and one for the proposed development selected from the options review. The cells coloured as light grey, grey, and light yellow are given to select the categories. 
It is required to select WLC Benchmark (A1-A5) based on the building type (office, residential, retail, etc.) for the light grey cell; then, the Aspirational WLC Benchmark (A1-A5) for the grey cell. For the light yellow cell, please select the proposed option based on the chosen option to be taken forward.
To generate the chart, please follow the instructions given below:
  Step 1: </t>
    </r>
    <r>
      <rPr>
        <b/>
        <i/>
        <sz val="10.5"/>
        <color theme="2" tint="-0.499984740745262"/>
        <rFont val="Century Gothic"/>
        <family val="2"/>
      </rPr>
      <t>Click</t>
    </r>
    <r>
      <rPr>
        <sz val="10.5"/>
        <color theme="1"/>
        <rFont val="Century Gothic"/>
        <family val="2"/>
      </rPr>
      <t xml:space="preserve"> anywhere in the first cell (light grey) that you want to select the </t>
    </r>
    <r>
      <rPr>
        <b/>
        <i/>
        <sz val="10.5"/>
        <color theme="2" tint="-0.499984740745262"/>
        <rFont val="Century Gothic"/>
        <family val="2"/>
      </rPr>
      <t>WLC (A1-A5) benchmark</t>
    </r>
    <r>
      <rPr>
        <sz val="10.5"/>
        <color theme="1"/>
        <rFont val="Century Gothic"/>
        <family val="2"/>
      </rPr>
      <t xml:space="preserve"> based on the building type (office, residential, retail, etc.). 
  Step 2: The icon to select the benchmark categories in a drop-down list will appear on the right. Based on the building type, please </t>
    </r>
    <r>
      <rPr>
        <b/>
        <i/>
        <sz val="10.5"/>
        <color theme="2" tint="-0.499984740745262"/>
        <rFont val="Century Gothic"/>
        <family val="2"/>
      </rPr>
      <t>select</t>
    </r>
    <r>
      <rPr>
        <sz val="10.5"/>
        <color theme="1"/>
        <rFont val="Century Gothic"/>
        <family val="2"/>
      </rPr>
      <t xml:space="preserve"> the </t>
    </r>
    <r>
      <rPr>
        <b/>
        <i/>
        <sz val="10.5"/>
        <color theme="2" tint="-0.499984740745262"/>
        <rFont val="Century Gothic"/>
        <family val="2"/>
      </rPr>
      <t>WLC Benchmark (A1-A5)</t>
    </r>
    <r>
      <rPr>
        <sz val="10.5"/>
        <color theme="1"/>
        <rFont val="Century Gothic"/>
        <family val="2"/>
      </rPr>
      <t xml:space="preserve"> for the light grey cell.
  Step 3: Please follow the same steps for the grey cell to </t>
    </r>
    <r>
      <rPr>
        <b/>
        <i/>
        <sz val="10.5"/>
        <color theme="2" tint="-0.499984740745262"/>
        <rFont val="Century Gothic"/>
        <family val="2"/>
      </rPr>
      <t>select the Aspirational WLC Benchmark (A1-A5)</t>
    </r>
    <r>
      <rPr>
        <sz val="10.5"/>
        <color theme="1"/>
        <rFont val="Century Gothic"/>
        <family val="2"/>
      </rPr>
      <t xml:space="preserve"> based on the building type.
  Step 4: For the light yellow cell, please select </t>
    </r>
    <r>
      <rPr>
        <b/>
        <i/>
        <sz val="10.5"/>
        <color theme="2" tint="-0.499984740745262"/>
        <rFont val="Century Gothic"/>
        <family val="2"/>
      </rPr>
      <t>the proposed development</t>
    </r>
    <r>
      <rPr>
        <sz val="10.5"/>
        <color theme="1"/>
        <rFont val="Century Gothic"/>
        <family val="2"/>
      </rPr>
      <t xml:space="preserve"> from the drop-down list. The options displayed in the drop-down list is based on the options provided.
 </t>
    </r>
    <r>
      <rPr>
        <b/>
        <sz val="10.5"/>
        <color theme="1"/>
        <rFont val="Century Gothic"/>
        <family val="2"/>
      </rPr>
      <t>Note:</t>
    </r>
    <r>
      <rPr>
        <sz val="10.5"/>
        <color theme="1"/>
        <rFont val="Century Gothic"/>
        <family val="2"/>
      </rPr>
      <t xml:space="preserve"> The benchmarks are based on the GLA WLC Guidance (March 2022), not all building typologies are accounted for.</t>
    </r>
  </si>
  <si>
    <t>Link to webpage: City of London Corporation Carbon Options Guidance, March 2023</t>
  </si>
  <si>
    <t>Revision:</t>
  </si>
  <si>
    <t>The values below should be equal to the WLC (incl. B6) values on Dashboard 1.</t>
  </si>
  <si>
    <t>Estimated Cumulative Carbon Emissions</t>
  </si>
  <si>
    <t xml:space="preserve">Options for proposed development. Linked to row 3 text of dashboard 1. </t>
  </si>
  <si>
    <t>Option 5</t>
  </si>
  <si>
    <t>Please insert a brief description</t>
  </si>
  <si>
    <t xml:space="preserve">information in rows 35-42 of Dashboard 1. It must be reported for the final detailed  WLC stage for Dashboard 2. </t>
  </si>
  <si>
    <t>Example Minor refurbishment
(Please insert a brief description)</t>
  </si>
  <si>
    <t>Example New build
(Please insert a brief description)</t>
  </si>
  <si>
    <t xml:space="preserve">Rev 01: Launch version </t>
  </si>
  <si>
    <t>Example Major refurbishment
(Please insert a brief description)</t>
  </si>
  <si>
    <t>Example Major refurbishment with extension
(Please insert a brief description)</t>
  </si>
  <si>
    <t>Rev 02: Additional option column added</t>
  </si>
  <si>
    <t>Rev 03: Ability to add image to dashboard 1 in excel tab added</t>
  </si>
  <si>
    <r>
      <t xml:space="preserve">In this section, </t>
    </r>
    <r>
      <rPr>
        <b/>
        <i/>
        <sz val="10.5"/>
        <color theme="2" tint="-0.499984740745262"/>
        <rFont val="Century Gothic"/>
        <family val="2"/>
      </rPr>
      <t>six options</t>
    </r>
    <r>
      <rPr>
        <sz val="10.5"/>
        <color theme="1"/>
        <rFont val="Century Gothic"/>
        <family val="2"/>
      </rPr>
      <t xml:space="preserve"> are given for the options review. Apart from the cells coloured as light grey, manual entry is required in the table. Automated calculations are provided for:
- Life-cycle Embodied Carbon totals (modules A1-A5, B1-B5, C1-C4)
- Percentage of electricity use (%) (based on the percentage given in the other breakdown estimations)
- Results given in tCO₂e.
</t>
    </r>
  </si>
  <si>
    <t>Option 6</t>
  </si>
  <si>
    <t>Please insert a brief description (2)</t>
  </si>
  <si>
    <t>Rev 04: Additional option column added.</t>
  </si>
  <si>
    <r>
      <t xml:space="preserve">Based on the inputs on the Dashboard 1, the carbon options outputs, four different charts, are presented in this section. 
If there less than 6 options, please follow the instructions to edit the graphs given below:
  Step 1: </t>
    </r>
    <r>
      <rPr>
        <b/>
        <i/>
        <sz val="10.5"/>
        <color theme="2" tint="-0.499984740745262"/>
        <rFont val="Century Gothic"/>
        <family val="2"/>
      </rPr>
      <t>Click</t>
    </r>
    <r>
      <rPr>
        <sz val="10.5"/>
        <color theme="1"/>
        <rFont val="Century Gothic"/>
        <family val="2"/>
      </rPr>
      <t xml:space="preserve"> anywhere in the chart that you want to modify. The modification options on the right side of the graph is now activated.
  Step 2: Click the </t>
    </r>
    <r>
      <rPr>
        <b/>
        <i/>
        <sz val="10.5"/>
        <color theme="2" tint="-0.499984740745262"/>
        <rFont val="Century Gothic"/>
        <family val="2"/>
      </rPr>
      <t xml:space="preserve">Chart Filters button </t>
    </r>
    <r>
      <rPr>
        <sz val="10.5"/>
        <color theme="1"/>
        <rFont val="Century Gothic"/>
        <family val="2"/>
      </rPr>
      <t xml:space="preserve">        next to the chart.
  Step 3: On the </t>
    </r>
    <r>
      <rPr>
        <b/>
        <i/>
        <sz val="10.5"/>
        <color theme="2" tint="-0.499984740745262"/>
        <rFont val="Century Gothic"/>
        <family val="2"/>
      </rPr>
      <t>Values</t>
    </r>
    <r>
      <rPr>
        <sz val="10.5"/>
        <color theme="1"/>
        <rFont val="Century Gothic"/>
        <family val="2"/>
      </rPr>
      <t xml:space="preserve"> tab, </t>
    </r>
    <r>
      <rPr>
        <b/>
        <i/>
        <sz val="10.5"/>
        <color theme="2" tint="-0.499984740745262"/>
        <rFont val="Century Gothic"/>
        <family val="2"/>
      </rPr>
      <t>uncheck</t>
    </r>
    <r>
      <rPr>
        <sz val="10.5"/>
        <color theme="1"/>
        <rFont val="Century Gothic"/>
        <family val="2"/>
      </rPr>
      <t xml:space="preserve"> the option (under the </t>
    </r>
    <r>
      <rPr>
        <b/>
        <i/>
        <sz val="10.5"/>
        <color theme="2" tint="-0.499984740745262"/>
        <rFont val="Century Gothic"/>
        <family val="2"/>
      </rPr>
      <t xml:space="preserve">Categories </t>
    </r>
    <r>
      <rPr>
        <sz val="10.5"/>
        <rFont val="Century Gothic"/>
        <family val="2"/>
      </rPr>
      <t>section</t>
    </r>
    <r>
      <rPr>
        <b/>
        <i/>
        <sz val="10.5"/>
        <color theme="2" tint="-0.499984740745262"/>
        <rFont val="Century Gothic"/>
        <family val="2"/>
      </rPr>
      <t>)</t>
    </r>
    <r>
      <rPr>
        <sz val="10.5"/>
        <color theme="1"/>
        <rFont val="Century Gothic"/>
        <family val="2"/>
      </rPr>
      <t xml:space="preserve"> which is not required from the options list
  Step 4: Click </t>
    </r>
    <r>
      <rPr>
        <b/>
        <i/>
        <sz val="10.5"/>
        <color theme="2" tint="-0.499984740745262"/>
        <rFont val="Century Gothic"/>
        <family val="2"/>
      </rPr>
      <t>Apply</t>
    </r>
    <r>
      <rPr>
        <sz val="10.5"/>
        <rFont val="Century Gothic"/>
        <family val="2"/>
      </rPr>
      <t>. This should de-select a space in the graph. 
Please follow the same steps for all the graphs.</t>
    </r>
  </si>
  <si>
    <t>A Third Party review checklist is provided for reviewer comments in Column I of Dashboard 1 (See the COG PAN for details of requirements).  Understanding the assumptions made will be crucial to the review.</t>
  </si>
  <si>
    <t>Rev 05: Hyperlink to City of London Carbon Options Guidance document update to reflect City of London website changes</t>
  </si>
  <si>
    <t>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</si>
</sst>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000"/>
    <numFmt numFmtId="165" formatCode="0.000"/>
    <numFmt numFmtId="166" formatCode="0.0%"/>
    <numFmt numFmtId="167" formatCode="0.0"/>
    <numFmt numFmtId="168" formatCode="#,##0.0"/>
    <numFmt numFmtId="169" formatCode="0.0000"/>
  </numFmts>
  <fonts count="63" x14ac:knownFonts="1">
    <font>
      <sz val="11"/>
      <color theme="1"/>
      <name val="Calibri"/>
      <family val="2"/>
      <scheme val="minor"/>
    </font>
    <font>
      <b/>
      <sz val="11"/>
      <color theme="1"/>
      <name val="Calibri"/>
      <family val="2"/>
      <scheme val="minor"/>
    </font>
    <font>
      <b/>
      <sz val="12"/>
      <name val="Century Gothic"/>
      <family val="2"/>
    </font>
    <font>
      <b/>
      <sz val="14"/>
      <name val="Century Gothic"/>
      <family val="2"/>
    </font>
    <font>
      <i/>
      <sz val="10"/>
      <color theme="1"/>
      <name val="Century Gothic"/>
      <family val="2"/>
    </font>
    <font>
      <b/>
      <sz val="16"/>
      <color theme="1"/>
      <name val="Century Gothic"/>
      <family val="2"/>
    </font>
    <font>
      <sz val="11"/>
      <color theme="1"/>
      <name val="Century Gothic"/>
      <family val="2"/>
    </font>
    <font>
      <b/>
      <sz val="11"/>
      <color theme="1"/>
      <name val="Century Gothic"/>
      <family val="2"/>
    </font>
    <font>
      <sz val="8"/>
      <name val="Calibri"/>
      <family val="2"/>
      <scheme val="minor"/>
    </font>
    <font>
      <b/>
      <sz val="10"/>
      <color theme="1"/>
      <name val="Century Gothic"/>
      <family val="2"/>
    </font>
    <font>
      <sz val="10"/>
      <color theme="1"/>
      <name val="Century Gothic"/>
      <family val="2"/>
    </font>
    <font>
      <sz val="8"/>
      <color rgb="FF000000"/>
      <name val="Segoe UI"/>
      <family val="2"/>
    </font>
    <font>
      <b/>
      <sz val="14"/>
      <color theme="1"/>
      <name val="Century Gothic"/>
      <family val="2"/>
    </font>
    <font>
      <i/>
      <sz val="11"/>
      <color theme="1"/>
      <name val="Century Gothic"/>
      <family val="2"/>
    </font>
    <font>
      <b/>
      <i/>
      <sz val="11"/>
      <color theme="1"/>
      <name val="Century Gothic"/>
      <family val="2"/>
    </font>
    <font>
      <b/>
      <sz val="11"/>
      <color rgb="FFFF0000"/>
      <name val="Calibri"/>
      <family val="2"/>
      <scheme val="minor"/>
    </font>
    <font>
      <i/>
      <sz val="11"/>
      <color rgb="FFFF0000"/>
      <name val="Century Gothic"/>
      <family val="2"/>
    </font>
    <font>
      <sz val="11"/>
      <color rgb="FFFF0000"/>
      <name val="Century Gothic"/>
      <family val="2"/>
    </font>
    <font>
      <b/>
      <i/>
      <sz val="10"/>
      <color theme="9"/>
      <name val="Century Gothic"/>
      <family val="2"/>
    </font>
    <font>
      <b/>
      <sz val="12"/>
      <color theme="1"/>
      <name val="Century Gothic"/>
      <family val="2"/>
    </font>
    <font>
      <sz val="12"/>
      <color theme="1"/>
      <name val="Century Gothic"/>
      <family val="2"/>
    </font>
    <font>
      <sz val="14"/>
      <color theme="1"/>
      <name val="Century Gothic"/>
      <family val="2"/>
    </font>
    <font>
      <sz val="11"/>
      <color rgb="FF000000"/>
      <name val="Century Gothic"/>
      <family val="2"/>
    </font>
    <font>
      <sz val="10.5"/>
      <color theme="1"/>
      <name val="Century Gothic"/>
      <family val="2"/>
    </font>
    <font>
      <b/>
      <sz val="16"/>
      <color theme="1"/>
      <name val="Calibri"/>
      <family val="2"/>
      <scheme val="minor"/>
    </font>
    <font>
      <sz val="11"/>
      <color theme="1"/>
      <name val="Calibri"/>
      <family val="2"/>
      <scheme val="minor"/>
    </font>
    <font>
      <i/>
      <sz val="12"/>
      <color theme="1"/>
      <name val="Century Gothic"/>
      <family val="2"/>
    </font>
    <font>
      <sz val="10"/>
      <color theme="1"/>
      <name val="Calibri"/>
      <family val="2"/>
      <scheme val="minor"/>
    </font>
    <font>
      <b/>
      <sz val="18"/>
      <color theme="9"/>
      <name val="Calibri"/>
      <family val="2"/>
      <scheme val="minor"/>
    </font>
    <font>
      <b/>
      <sz val="11"/>
      <color theme="9"/>
      <name val="Calibri"/>
      <family val="2"/>
      <scheme val="minor"/>
    </font>
    <font>
      <sz val="8"/>
      <color theme="1"/>
      <name val="Calibri"/>
      <family val="2"/>
      <scheme val="minor"/>
    </font>
    <font>
      <b/>
      <sz val="8"/>
      <color theme="1"/>
      <name val="Calibri"/>
      <family val="2"/>
      <scheme val="minor"/>
    </font>
    <font>
      <i/>
      <sz val="10"/>
      <color theme="1" tint="0.499984740745262"/>
      <name val="Century Gothic"/>
      <family val="2"/>
    </font>
    <font>
      <b/>
      <i/>
      <sz val="10.5"/>
      <color theme="2" tint="-0.499984740745262"/>
      <name val="Century Gothic"/>
      <family val="2"/>
    </font>
    <font>
      <sz val="10.5"/>
      <name val="Century Gothic"/>
      <family val="2"/>
    </font>
    <font>
      <sz val="9"/>
      <color theme="1"/>
      <name val="Century Gothic"/>
      <family val="2"/>
    </font>
    <font>
      <u/>
      <sz val="11"/>
      <color theme="10"/>
      <name val="Calibri"/>
      <family val="2"/>
      <scheme val="minor"/>
    </font>
    <font>
      <b/>
      <u/>
      <sz val="11"/>
      <color theme="10"/>
      <name val="Century Gothic"/>
      <family val="2"/>
    </font>
    <font>
      <sz val="14"/>
      <name val="Century Gothic"/>
      <family val="2"/>
    </font>
    <font>
      <sz val="11"/>
      <name val="Century Gothic"/>
      <family val="2"/>
    </font>
    <font>
      <b/>
      <sz val="9"/>
      <color theme="1"/>
      <name val="Calibri"/>
      <family val="2"/>
      <scheme val="minor"/>
    </font>
    <font>
      <sz val="11"/>
      <color theme="9"/>
      <name val="Calibri"/>
      <family val="2"/>
      <scheme val="minor"/>
    </font>
    <font>
      <b/>
      <sz val="9"/>
      <name val="Calibri"/>
      <family val="2"/>
      <scheme val="minor"/>
    </font>
    <font>
      <b/>
      <i/>
      <sz val="11"/>
      <name val="Century Gothic"/>
      <family val="2"/>
    </font>
    <font>
      <b/>
      <sz val="10.5"/>
      <color theme="1"/>
      <name val="Century Gothic"/>
      <family val="2"/>
    </font>
    <font>
      <b/>
      <i/>
      <sz val="10"/>
      <color theme="1" tint="0.499984740745262"/>
      <name val="Century Gothic"/>
      <family val="2"/>
    </font>
    <font>
      <b/>
      <sz val="11"/>
      <color rgb="FFFF0000"/>
      <name val="Century Gothic"/>
      <family val="2"/>
    </font>
    <font>
      <sz val="12"/>
      <name val="Century Gothic"/>
      <family val="2"/>
    </font>
    <font>
      <i/>
      <sz val="10"/>
      <color theme="2" tint="-0.499984740745262"/>
      <name val="Century Gothic"/>
      <family val="2"/>
    </font>
    <font>
      <sz val="11"/>
      <color rgb="FFFF0000"/>
      <name val="Calibri"/>
      <family val="2"/>
      <scheme val="minor"/>
    </font>
    <font>
      <sz val="8"/>
      <color rgb="FFFF0000"/>
      <name val="Century Gothic"/>
      <family val="2"/>
    </font>
    <font>
      <b/>
      <vertAlign val="superscript"/>
      <sz val="14"/>
      <name val="Century Gothic"/>
      <family val="2"/>
    </font>
    <font>
      <b/>
      <vertAlign val="superscript"/>
      <sz val="14"/>
      <color theme="1"/>
      <name val="Century Gothic"/>
      <family val="2"/>
    </font>
    <font>
      <sz val="11"/>
      <name val="Calibri"/>
      <family val="2"/>
      <scheme val="minor"/>
    </font>
    <font>
      <b/>
      <sz val="10.5"/>
      <color theme="2" tint="-0.499984740745262"/>
      <name val="Century Gothic"/>
      <family val="2"/>
    </font>
    <font>
      <i/>
      <sz val="12"/>
      <color theme="2" tint="-0.499984740745262"/>
      <name val="Century Gothic"/>
      <family val="2"/>
    </font>
    <font>
      <sz val="12"/>
      <color theme="2" tint="-0.499984740745262"/>
      <name val="Century Gothic"/>
      <family val="2"/>
    </font>
    <font>
      <b/>
      <i/>
      <sz val="12"/>
      <color theme="2" tint="-0.499984740745262"/>
      <name val="Century Gothic"/>
      <family val="2"/>
    </font>
    <font>
      <b/>
      <sz val="18"/>
      <name val="Calibri"/>
      <family val="2"/>
      <scheme val="minor"/>
    </font>
    <font>
      <b/>
      <sz val="10"/>
      <name val="Calibri"/>
      <family val="2"/>
      <scheme val="minor"/>
    </font>
    <font>
      <i/>
      <sz val="14"/>
      <color theme="1" tint="0.499984740745262"/>
      <name val="Calibri"/>
      <family val="2"/>
      <scheme val="minor"/>
    </font>
    <font>
      <sz val="8"/>
      <color theme="1"/>
      <name val="Century Gothic"/>
      <family val="2"/>
    </font>
    <font>
      <sz val="8"/>
      <name val="Century Gothic"/>
      <family val="2"/>
    </font>
  </fonts>
  <fills count="22">
    <fill>
      <patternFill patternType="none"/>
    </fill>
    <fill>
      <patternFill patternType="gray125"/>
    </fill>
    <fill>
      <patternFill patternType="solid">
        <fgColor rgb="FFEEBD42"/>
        <bgColor indexed="64"/>
      </patternFill>
    </fill>
    <fill>
      <patternFill patternType="solid">
        <fgColor rgb="FFF9E7B9"/>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FBEF"/>
        <bgColor indexed="64"/>
      </patternFill>
    </fill>
    <fill>
      <patternFill patternType="solid">
        <fgColor theme="5" tint="0.79998168889431442"/>
        <bgColor indexed="64"/>
      </patternFill>
    </fill>
    <fill>
      <patternFill patternType="solid">
        <fgColor rgb="FFF7E2AF"/>
        <bgColor indexed="64"/>
      </patternFill>
    </fill>
    <fill>
      <patternFill patternType="solid">
        <fgColor rgb="FFAEE3E4"/>
        <bgColor indexed="64"/>
      </patternFill>
    </fill>
    <fill>
      <patternFill patternType="solid">
        <fgColor rgb="FFDCF3F4"/>
        <bgColor indexed="64"/>
      </patternFill>
    </fill>
    <fill>
      <patternFill patternType="solid">
        <fgColor theme="4"/>
        <bgColor indexed="64"/>
      </patternFill>
    </fill>
    <fill>
      <patternFill patternType="solid">
        <fgColor theme="2"/>
        <bgColor indexed="64"/>
      </patternFill>
    </fill>
    <fill>
      <patternFill patternType="solid">
        <fgColor rgb="FFF2F2F2"/>
        <bgColor indexed="64"/>
      </patternFill>
    </fill>
    <fill>
      <patternFill patternType="solid">
        <fgColor theme="0" tint="-0.249977111117893"/>
        <bgColor indexed="64"/>
      </patternFill>
    </fill>
    <fill>
      <patternFill patternType="solid">
        <fgColor rgb="FFD9D9D9"/>
        <bgColor indexed="64"/>
      </patternFill>
    </fill>
    <fill>
      <patternFill patternType="solid">
        <fgColor theme="9" tint="0.79998168889431442"/>
        <bgColor indexed="64"/>
      </patternFill>
    </fill>
    <fill>
      <patternFill patternType="solid">
        <fgColor theme="5"/>
        <bgColor indexed="64"/>
      </patternFill>
    </fill>
    <fill>
      <patternFill patternType="solid">
        <fgColor theme="2" tint="-9.9978637043366805E-2"/>
        <bgColor indexed="64"/>
      </patternFill>
    </fill>
    <fill>
      <patternFill patternType="solid">
        <fgColor theme="6" tint="0.39997558519241921"/>
        <bgColor indexed="64"/>
      </patternFill>
    </fill>
  </fills>
  <borders count="77">
    <border>
      <left/>
      <right/>
      <top/>
      <bottom/>
      <diagonal/>
    </border>
    <border>
      <left style="thin">
        <color auto="1"/>
      </left>
      <right/>
      <top style="thin">
        <color auto="1"/>
      </top>
      <bottom/>
      <diagonal/>
    </border>
    <border>
      <left/>
      <right style="thin">
        <color auto="1"/>
      </right>
      <top/>
      <bottom/>
      <diagonal/>
    </border>
    <border>
      <left/>
      <right/>
      <top style="medium">
        <color rgb="FFFFC000"/>
      </top>
      <bottom style="medium">
        <color rgb="FFFFC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FFC000"/>
      </top>
      <bottom style="thin">
        <color rgb="FFFFC000"/>
      </bottom>
      <diagonal/>
    </border>
    <border>
      <left/>
      <right/>
      <top style="thin">
        <color rgb="FFFFC000"/>
      </top>
      <bottom style="hair">
        <color rgb="FFFFC000"/>
      </bottom>
      <diagonal/>
    </border>
    <border>
      <left/>
      <right/>
      <top style="hair">
        <color rgb="FFFFC000"/>
      </top>
      <bottom style="hair">
        <color rgb="FFFFC000"/>
      </bottom>
      <diagonal/>
    </border>
    <border>
      <left/>
      <right/>
      <top style="medium">
        <color rgb="FFEEBD42"/>
      </top>
      <bottom style="medium">
        <color rgb="FFEEBD42"/>
      </bottom>
      <diagonal/>
    </border>
    <border>
      <left/>
      <right/>
      <top style="medium">
        <color rgb="FFEEBD42"/>
      </top>
      <bottom/>
      <diagonal/>
    </border>
    <border>
      <left/>
      <right/>
      <top/>
      <bottom style="thin">
        <color rgb="FFEEBD42"/>
      </bottom>
      <diagonal/>
    </border>
    <border>
      <left/>
      <right/>
      <top style="thin">
        <color rgb="FFEEBD42"/>
      </top>
      <bottom/>
      <diagonal/>
    </border>
    <border>
      <left/>
      <right/>
      <top/>
      <bottom style="medium">
        <color rgb="FFEEBD42"/>
      </bottom>
      <diagonal/>
    </border>
    <border>
      <left/>
      <right/>
      <top style="medium">
        <color rgb="FFEEBD42"/>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rgb="FFEEBD42"/>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style="thin">
        <color indexed="64"/>
      </top>
      <bottom/>
      <diagonal/>
    </border>
    <border>
      <left/>
      <right style="thin">
        <color auto="1"/>
      </right>
      <top style="thin">
        <color indexed="64"/>
      </top>
      <bottom/>
      <diagonal/>
    </border>
    <border>
      <left/>
      <right/>
      <top/>
      <bottom style="thin">
        <color auto="1"/>
      </bottom>
      <diagonal/>
    </border>
    <border>
      <left style="thin">
        <color theme="1" tint="0.24994659260841701"/>
      </left>
      <right style="thin">
        <color theme="1" tint="0.24994659260841701"/>
      </right>
      <top/>
      <bottom style="medium">
        <color rgb="FFFFC000"/>
      </bottom>
      <diagonal/>
    </border>
    <border>
      <left style="thin">
        <color theme="1" tint="0.24994659260841701"/>
      </left>
      <right style="thin">
        <color theme="1" tint="0.24994659260841701"/>
      </right>
      <top/>
      <bottom/>
      <diagonal/>
    </border>
    <border>
      <left style="thin">
        <color theme="1" tint="0.24994659260841701"/>
      </left>
      <right style="thin">
        <color theme="1" tint="0.24994659260841701"/>
      </right>
      <top style="medium">
        <color rgb="FFFFC000"/>
      </top>
      <bottom style="medium">
        <color rgb="FFFFC000"/>
      </bottom>
      <diagonal/>
    </border>
    <border>
      <left style="thin">
        <color theme="1" tint="0.24994659260841701"/>
      </left>
      <right style="thin">
        <color theme="1" tint="0.24994659260841701"/>
      </right>
      <top style="medium">
        <color rgb="FFFFC000"/>
      </top>
      <bottom style="medium">
        <color theme="0" tint="-0.34998626667073579"/>
      </bottom>
      <diagonal/>
    </border>
    <border>
      <left style="thin">
        <color theme="1" tint="0.24994659260841701"/>
      </left>
      <right style="thin">
        <color theme="1" tint="0.24994659260841701"/>
      </right>
      <top style="medium">
        <color theme="0" tint="-0.34998626667073579"/>
      </top>
      <bottom style="medium">
        <color theme="0" tint="-0.34998626667073579"/>
      </bottom>
      <diagonal/>
    </border>
    <border>
      <left/>
      <right/>
      <top style="thin">
        <color rgb="FFEEBD42"/>
      </top>
      <bottom style="thin">
        <color theme="0" tint="-0.24994659260841701"/>
      </bottom>
      <diagonal/>
    </border>
    <border>
      <left/>
      <right/>
      <top style="thin">
        <color theme="0" tint="-0.24994659260841701"/>
      </top>
      <bottom style="medium">
        <color rgb="FFEEBD42"/>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thin">
        <color auto="1"/>
      </top>
      <bottom style="thin">
        <color indexed="64"/>
      </bottom>
      <diagonal/>
    </border>
    <border>
      <left style="hair">
        <color auto="1"/>
      </left>
      <right style="hair">
        <color auto="1"/>
      </right>
      <top style="thin">
        <color auto="1"/>
      </top>
      <bottom style="thin">
        <color indexed="64"/>
      </bottom>
      <diagonal/>
    </border>
    <border>
      <left style="hair">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theme="1" tint="0.24994659260841701"/>
      </left>
      <right/>
      <top style="medium">
        <color rgb="FFFFC000"/>
      </top>
      <bottom style="medium">
        <color rgb="FFFFC000"/>
      </bottom>
      <diagonal/>
    </border>
    <border>
      <left/>
      <right style="thin">
        <color theme="1" tint="0.24994659260841701"/>
      </right>
      <top style="medium">
        <color rgb="FFFFC000"/>
      </top>
      <bottom style="medium">
        <color rgb="FFFFC000"/>
      </bottom>
      <diagonal/>
    </border>
    <border>
      <left style="thin">
        <color theme="1" tint="0.24994659260841701"/>
      </left>
      <right style="thin">
        <color theme="1" tint="0.24994659260841701"/>
      </right>
      <top style="medium">
        <color rgb="FFFFC000"/>
      </top>
      <bottom/>
      <diagonal/>
    </border>
    <border>
      <left style="thin">
        <color theme="1" tint="0.24994659260841701"/>
      </left>
      <right/>
      <top/>
      <bottom/>
      <diagonal/>
    </border>
    <border>
      <left style="hair">
        <color indexed="64"/>
      </left>
      <right style="hair">
        <color indexed="64"/>
      </right>
      <top style="thin">
        <color indexed="64"/>
      </top>
      <bottom style="hair">
        <color indexed="64"/>
      </bottom>
      <diagonal/>
    </border>
    <border>
      <left/>
      <right style="hair">
        <color auto="1"/>
      </right>
      <top style="thin">
        <color indexed="64"/>
      </top>
      <bottom style="thin">
        <color indexed="64"/>
      </bottom>
      <diagonal/>
    </border>
    <border>
      <left style="thin">
        <color auto="1"/>
      </left>
      <right style="hair">
        <color auto="1"/>
      </right>
      <top/>
      <bottom/>
      <diagonal/>
    </border>
    <border>
      <left style="hair">
        <color indexed="64"/>
      </left>
      <right style="thin">
        <color auto="1"/>
      </right>
      <top style="thin">
        <color indexed="64"/>
      </top>
      <bottom style="hair">
        <color indexed="64"/>
      </bottom>
      <diagonal/>
    </border>
    <border>
      <left style="hair">
        <color auto="1"/>
      </left>
      <right style="thin">
        <color auto="1"/>
      </right>
      <top style="hair">
        <color auto="1"/>
      </top>
      <bottom style="hair">
        <color auto="1"/>
      </bottom>
      <diagonal/>
    </border>
    <border>
      <left style="hair">
        <color auto="1"/>
      </left>
      <right style="hair">
        <color auto="1"/>
      </right>
      <top/>
      <bottom style="thin">
        <color auto="1"/>
      </bottom>
      <diagonal/>
    </border>
    <border>
      <left style="hair">
        <color auto="1"/>
      </left>
      <right style="thin">
        <color auto="1"/>
      </right>
      <top style="hair">
        <color auto="1"/>
      </top>
      <bottom style="thin">
        <color auto="1"/>
      </bottom>
      <diagonal/>
    </border>
    <border>
      <left/>
      <right/>
      <top style="thin">
        <color auto="1"/>
      </top>
      <bottom style="thin">
        <color auto="1"/>
      </bottom>
      <diagonal/>
    </border>
    <border>
      <left style="thin">
        <color auto="1"/>
      </left>
      <right style="hair">
        <color auto="1"/>
      </right>
      <top style="thin">
        <color indexed="64"/>
      </top>
      <bottom style="hair">
        <color auto="1"/>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top/>
      <bottom style="thin">
        <color rgb="FFFFC000"/>
      </bottom>
      <diagonal/>
    </border>
    <border>
      <left/>
      <right/>
      <top style="thin">
        <color rgb="FFEEBD42"/>
      </top>
      <bottom style="hair">
        <color rgb="FFEEBD42"/>
      </bottom>
      <diagonal/>
    </border>
    <border>
      <left/>
      <right/>
      <top style="hair">
        <color rgb="FFEEBD42"/>
      </top>
      <bottom style="hair">
        <color rgb="FFEEBD42"/>
      </bottom>
      <diagonal/>
    </border>
    <border>
      <left/>
      <right/>
      <top style="thin">
        <color rgb="FFEEBD42"/>
      </top>
      <bottom style="thin">
        <color rgb="FFEEBD42"/>
      </bottom>
      <diagonal/>
    </border>
    <border>
      <left/>
      <right/>
      <top style="hair">
        <color rgb="FFEEBD42"/>
      </top>
      <bottom/>
      <diagonal/>
    </border>
    <border>
      <left/>
      <right/>
      <top style="hair">
        <color rgb="FFFFC000"/>
      </top>
      <bottom/>
      <diagonal/>
    </border>
    <border>
      <left/>
      <right/>
      <top style="thin">
        <color rgb="FFFFC000"/>
      </top>
      <bottom style="thin">
        <color rgb="FFEEBD42"/>
      </bottom>
      <diagonal/>
    </border>
    <border>
      <left style="thin">
        <color theme="1" tint="0.24994659260841701"/>
      </left>
      <right/>
      <top style="medium">
        <color rgb="FFFFC000"/>
      </top>
      <bottom style="medium">
        <color theme="0" tint="-0.34998626667073579"/>
      </bottom>
      <diagonal/>
    </border>
    <border>
      <left style="thin">
        <color theme="1" tint="0.24994659260841701"/>
      </left>
      <right/>
      <top style="medium">
        <color theme="0" tint="-0.34998626667073579"/>
      </top>
      <bottom style="medium">
        <color theme="0" tint="-0.34998626667073579"/>
      </bottom>
      <diagonal/>
    </border>
    <border>
      <left style="medium">
        <color indexed="64"/>
      </left>
      <right style="medium">
        <color indexed="64"/>
      </right>
      <top/>
      <bottom/>
      <diagonal/>
    </border>
    <border>
      <left style="medium">
        <color indexed="64"/>
      </left>
      <right style="medium">
        <color indexed="64"/>
      </right>
      <top style="medium">
        <color rgb="FFFFC000"/>
      </top>
      <bottom style="medium">
        <color rgb="FFFFC000"/>
      </bottom>
      <diagonal/>
    </border>
    <border>
      <left style="medium">
        <color indexed="64"/>
      </left>
      <right style="medium">
        <color indexed="64"/>
      </right>
      <top style="medium">
        <color rgb="FFFFC000"/>
      </top>
      <bottom style="medium">
        <color theme="0" tint="-0.34998626667073579"/>
      </bottom>
      <diagonal/>
    </border>
    <border>
      <left style="medium">
        <color indexed="64"/>
      </left>
      <right style="medium">
        <color indexed="64"/>
      </right>
      <top style="medium">
        <color theme="0" tint="-0.34998626667073579"/>
      </top>
      <bottom style="medium">
        <color theme="0" tint="-0.34998626667073579"/>
      </bottom>
      <diagonal/>
    </border>
    <border>
      <left style="medium">
        <color indexed="64"/>
      </left>
      <right style="medium">
        <color indexed="64"/>
      </right>
      <top style="medium">
        <color rgb="FFFFC000"/>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rgb="FFFFC000"/>
      </top>
      <bottom style="medium">
        <color indexed="64"/>
      </bottom>
      <diagonal/>
    </border>
    <border>
      <left style="hair">
        <color auto="1"/>
      </left>
      <right style="hair">
        <color auto="1"/>
      </right>
      <top/>
      <bottom/>
      <diagonal/>
    </border>
    <border>
      <left style="hair">
        <color auto="1"/>
      </left>
      <right style="thin">
        <color auto="1"/>
      </right>
      <top/>
      <bottom/>
      <diagonal/>
    </border>
    <border>
      <left/>
      <right style="hair">
        <color auto="1"/>
      </right>
      <top/>
      <bottom/>
      <diagonal/>
    </border>
    <border>
      <left style="hair">
        <color auto="1"/>
      </left>
      <right style="thin">
        <color auto="1"/>
      </right>
      <top/>
      <bottom style="thin">
        <color auto="1"/>
      </bottom>
      <diagonal/>
    </border>
  </borders>
  <cellStyleXfs count="3">
    <xf numFmtId="0" fontId="0" fillId="0" borderId="0"/>
    <xf numFmtId="9" fontId="25" fillId="0" borderId="0" applyFont="0" applyFill="0" applyBorder="0" applyAlignment="0" applyProtection="0"/>
    <xf numFmtId="0" fontId="36" fillId="0" borderId="0" applyNumberFormat="0" applyFill="0" applyBorder="0" applyAlignment="0" applyProtection="0"/>
  </cellStyleXfs>
  <cellXfs count="307">
    <xf numFmtId="0" fontId="0" fillId="0" borderId="0" xfId="0"/>
    <xf numFmtId="0" fontId="3" fillId="2" borderId="0" xfId="0" applyFont="1" applyFill="1" applyAlignment="1">
      <alignment horizontal="left" vertical="center" indent="1"/>
    </xf>
    <xf numFmtId="0" fontId="0" fillId="4" borderId="0" xfId="0" applyFill="1"/>
    <xf numFmtId="0" fontId="5" fillId="4" borderId="0" xfId="0" applyFont="1" applyFill="1" applyAlignment="1">
      <alignment horizontal="left" indent="1"/>
    </xf>
    <xf numFmtId="0" fontId="6" fillId="0" borderId="0" xfId="0" applyFont="1"/>
    <xf numFmtId="0" fontId="6" fillId="4" borderId="0" xfId="0" applyFont="1" applyFill="1"/>
    <xf numFmtId="0" fontId="7" fillId="4" borderId="0" xfId="0" applyFont="1" applyFill="1"/>
    <xf numFmtId="0" fontId="9" fillId="0" borderId="3" xfId="0" applyFont="1" applyBorder="1" applyAlignment="1">
      <alignment horizontal="right" vertical="center" wrapText="1" indent="1"/>
    </xf>
    <xf numFmtId="0" fontId="7" fillId="4" borderId="0" xfId="0" applyFont="1" applyFill="1" applyAlignment="1">
      <alignment horizontal="right" indent="1"/>
    </xf>
    <xf numFmtId="0" fontId="12" fillId="4" borderId="0" xfId="0" applyFont="1" applyFill="1"/>
    <xf numFmtId="0" fontId="1" fillId="0" borderId="0" xfId="0" applyFont="1"/>
    <xf numFmtId="0" fontId="6" fillId="4" borderId="7" xfId="0" applyFont="1" applyFill="1" applyBorder="1"/>
    <xf numFmtId="0" fontId="6" fillId="4" borderId="8" xfId="0" applyFont="1" applyFill="1" applyBorder="1"/>
    <xf numFmtId="0" fontId="13" fillId="4" borderId="0" xfId="0" applyFont="1" applyFill="1"/>
    <xf numFmtId="0" fontId="10" fillId="4" borderId="0" xfId="0" applyFont="1" applyFill="1"/>
    <xf numFmtId="0" fontId="6" fillId="8" borderId="7" xfId="0" applyFont="1" applyFill="1" applyBorder="1"/>
    <xf numFmtId="0" fontId="6" fillId="8" borderId="8" xfId="0" applyFont="1" applyFill="1" applyBorder="1"/>
    <xf numFmtId="0" fontId="0" fillId="9" borderId="0" xfId="0" applyFill="1"/>
    <xf numFmtId="0" fontId="6" fillId="2" borderId="0" xfId="0" applyFont="1" applyFill="1" applyAlignment="1">
      <alignment horizontal="left" vertical="center" wrapText="1"/>
    </xf>
    <xf numFmtId="0" fontId="7" fillId="2" borderId="0" xfId="0" applyFont="1" applyFill="1" applyAlignment="1">
      <alignment horizontal="center" vertical="top"/>
    </xf>
    <xf numFmtId="0" fontId="7" fillId="10" borderId="0" xfId="0" applyFont="1" applyFill="1" applyAlignment="1">
      <alignment vertical="center" wrapText="1"/>
    </xf>
    <xf numFmtId="0" fontId="6" fillId="11" borderId="0" xfId="0" applyFont="1" applyFill="1" applyAlignment="1">
      <alignment horizontal="right" vertical="center" indent="1"/>
    </xf>
    <xf numFmtId="0" fontId="7" fillId="2" borderId="0" xfId="0" applyFont="1" applyFill="1" applyAlignment="1">
      <alignment horizontal="center" vertical="top" wrapText="1"/>
    </xf>
    <xf numFmtId="0" fontId="7" fillId="2" borderId="0" xfId="0" applyFont="1" applyFill="1" applyAlignment="1">
      <alignment horizontal="left" vertical="top" wrapText="1" indent="1"/>
    </xf>
    <xf numFmtId="0" fontId="6" fillId="4" borderId="0" xfId="0" applyFont="1" applyFill="1" applyAlignment="1">
      <alignment horizontal="right" vertical="center" indent="1"/>
    </xf>
    <xf numFmtId="0" fontId="7" fillId="12" borderId="0" xfId="0" applyFont="1" applyFill="1" applyAlignment="1">
      <alignment horizontal="left" indent="1"/>
    </xf>
    <xf numFmtId="0" fontId="6" fillId="4" borderId="0" xfId="0" applyFont="1" applyFill="1" applyAlignment="1">
      <alignment vertical="top" wrapText="1"/>
    </xf>
    <xf numFmtId="0" fontId="0" fillId="0" borderId="0" xfId="0" applyAlignment="1">
      <alignment horizontal="center" vertical="center"/>
    </xf>
    <xf numFmtId="0" fontId="1" fillId="0" borderId="0" xfId="0" applyFont="1" applyAlignment="1">
      <alignment horizontal="center"/>
    </xf>
    <xf numFmtId="0" fontId="1" fillId="9" borderId="0" xfId="0" applyFont="1" applyFill="1"/>
    <xf numFmtId="0" fontId="7" fillId="4" borderId="9" xfId="0" applyFont="1" applyFill="1" applyBorder="1"/>
    <xf numFmtId="0" fontId="6" fillId="11" borderId="17" xfId="0" applyFont="1" applyFill="1" applyBorder="1" applyAlignment="1">
      <alignment vertical="center"/>
    </xf>
    <xf numFmtId="0" fontId="7" fillId="12" borderId="17" xfId="0" applyFont="1" applyFill="1" applyBorder="1" applyAlignment="1">
      <alignment horizontal="left" vertical="center" indent="1"/>
    </xf>
    <xf numFmtId="0" fontId="7" fillId="12" borderId="18" xfId="0" applyFont="1" applyFill="1" applyBorder="1" applyAlignment="1">
      <alignment horizontal="left" vertical="center" indent="1"/>
    </xf>
    <xf numFmtId="0" fontId="6" fillId="11" borderId="18" xfId="0" applyFont="1" applyFill="1" applyBorder="1" applyAlignment="1">
      <alignment vertical="center"/>
    </xf>
    <xf numFmtId="0" fontId="6" fillId="11" borderId="19" xfId="0" applyFont="1" applyFill="1" applyBorder="1" applyAlignment="1">
      <alignment vertical="center"/>
    </xf>
    <xf numFmtId="0" fontId="7" fillId="12" borderId="19" xfId="0" applyFont="1" applyFill="1" applyBorder="1" applyAlignment="1">
      <alignment horizontal="left" vertical="center" indent="1"/>
    </xf>
    <xf numFmtId="0" fontId="6" fillId="11" borderId="17" xfId="0" applyFont="1" applyFill="1" applyBorder="1" applyAlignment="1">
      <alignment horizontal="right" vertical="center" indent="1"/>
    </xf>
    <xf numFmtId="0" fontId="7" fillId="12" borderId="17" xfId="0" applyFont="1" applyFill="1" applyBorder="1" applyAlignment="1">
      <alignment horizontal="left" indent="1"/>
    </xf>
    <xf numFmtId="0" fontId="6" fillId="11" borderId="19" xfId="0" applyFont="1" applyFill="1" applyBorder="1" applyAlignment="1">
      <alignment horizontal="right" vertical="center" indent="1"/>
    </xf>
    <xf numFmtId="0" fontId="7" fillId="12" borderId="19" xfId="0" applyFont="1" applyFill="1" applyBorder="1" applyAlignment="1">
      <alignment horizontal="left" indent="1"/>
    </xf>
    <xf numFmtId="0" fontId="6" fillId="11" borderId="18" xfId="0" applyFont="1" applyFill="1" applyBorder="1" applyAlignment="1">
      <alignment horizontal="right" vertical="center" indent="1"/>
    </xf>
    <xf numFmtId="0" fontId="7" fillId="12" borderId="18" xfId="0" applyFont="1" applyFill="1" applyBorder="1" applyAlignment="1">
      <alignment horizontal="left" vertical="top" indent="1"/>
    </xf>
    <xf numFmtId="0" fontId="6" fillId="11" borderId="18" xfId="0" applyFont="1" applyFill="1" applyBorder="1" applyAlignment="1">
      <alignment vertical="center" wrapText="1"/>
    </xf>
    <xf numFmtId="0" fontId="10" fillId="0" borderId="0" xfId="0" applyFont="1"/>
    <xf numFmtId="0" fontId="16" fillId="4" borderId="0" xfId="0" applyFont="1" applyFill="1"/>
    <xf numFmtId="0" fontId="1" fillId="4" borderId="0" xfId="0" applyFont="1" applyFill="1"/>
    <xf numFmtId="0" fontId="17" fillId="4" borderId="0" xfId="0" applyFont="1" applyFill="1"/>
    <xf numFmtId="0" fontId="0" fillId="0" borderId="0" xfId="0" applyAlignment="1">
      <alignment horizontal="left"/>
    </xf>
    <xf numFmtId="0" fontId="18" fillId="4" borderId="0" xfId="0" applyFont="1" applyFill="1"/>
    <xf numFmtId="0" fontId="7" fillId="4" borderId="0" xfId="0" applyFont="1" applyFill="1" applyAlignment="1">
      <alignment vertical="top"/>
    </xf>
    <xf numFmtId="0" fontId="14" fillId="4" borderId="0" xfId="0" applyFont="1" applyFill="1"/>
    <xf numFmtId="0" fontId="4" fillId="4" borderId="0" xfId="0" applyFont="1" applyFill="1"/>
    <xf numFmtId="0" fontId="0" fillId="0" borderId="0" xfId="0" applyAlignment="1">
      <alignment horizontal="center"/>
    </xf>
    <xf numFmtId="0" fontId="0" fillId="0" borderId="30" xfId="0" applyBorder="1" applyAlignment="1">
      <alignment horizontal="center" vertical="center"/>
    </xf>
    <xf numFmtId="0" fontId="0" fillId="0" borderId="31" xfId="0" applyBorder="1"/>
    <xf numFmtId="0" fontId="0" fillId="0" borderId="32" xfId="0" applyBorder="1"/>
    <xf numFmtId="0" fontId="0" fillId="0" borderId="34" xfId="0" applyBorder="1"/>
    <xf numFmtId="0" fontId="0" fillId="0" borderId="35" xfId="0" applyBorder="1" applyAlignment="1">
      <alignment horizontal="center" vertical="center"/>
    </xf>
    <xf numFmtId="0" fontId="0" fillId="0" borderId="35" xfId="0" applyBorder="1"/>
    <xf numFmtId="0" fontId="0" fillId="0" borderId="37" xfId="0" applyBorder="1" applyAlignment="1">
      <alignment horizontal="center"/>
    </xf>
    <xf numFmtId="0" fontId="1" fillId="0" borderId="38" xfId="0" applyFont="1" applyBorder="1" applyAlignment="1">
      <alignment horizontal="center"/>
    </xf>
    <xf numFmtId="0" fontId="1" fillId="6" borderId="38" xfId="0" applyFont="1" applyFill="1" applyBorder="1" applyAlignment="1">
      <alignment horizontal="center"/>
    </xf>
    <xf numFmtId="0" fontId="1" fillId="6" borderId="39" xfId="0" applyFont="1" applyFill="1" applyBorder="1" applyAlignment="1">
      <alignment horizontal="center"/>
    </xf>
    <xf numFmtId="0" fontId="1" fillId="0" borderId="0" xfId="0" applyFont="1" applyAlignment="1">
      <alignment horizontal="left"/>
    </xf>
    <xf numFmtId="0" fontId="15" fillId="0" borderId="0" xfId="0" applyFont="1" applyAlignment="1">
      <alignment horizontal="left"/>
    </xf>
    <xf numFmtId="2" fontId="0" fillId="0" borderId="35" xfId="0" applyNumberFormat="1" applyBorder="1" applyAlignment="1">
      <alignment horizontal="center" vertical="center"/>
    </xf>
    <xf numFmtId="2" fontId="0" fillId="0" borderId="33" xfId="0" applyNumberFormat="1" applyBorder="1" applyAlignment="1">
      <alignment horizontal="center" vertical="center"/>
    </xf>
    <xf numFmtId="164" fontId="0" fillId="0" borderId="0" xfId="0" applyNumberFormat="1"/>
    <xf numFmtId="0" fontId="0" fillId="13" borderId="0" xfId="0" applyFill="1"/>
    <xf numFmtId="165" fontId="0" fillId="0" borderId="0" xfId="0" applyNumberFormat="1"/>
    <xf numFmtId="165" fontId="0" fillId="0" borderId="0" xfId="0" applyNumberFormat="1" applyAlignment="1">
      <alignment horizontal="left"/>
    </xf>
    <xf numFmtId="165" fontId="0" fillId="0" borderId="36" xfId="0" applyNumberFormat="1" applyBorder="1"/>
    <xf numFmtId="0" fontId="24" fillId="0" borderId="0" xfId="0" applyFont="1"/>
    <xf numFmtId="14" fontId="6" fillId="4" borderId="40" xfId="0" applyNumberFormat="1" applyFont="1" applyFill="1" applyBorder="1" applyAlignment="1">
      <alignment horizontal="left" indent="1"/>
    </xf>
    <xf numFmtId="0" fontId="7" fillId="14" borderId="40" xfId="0" applyFont="1" applyFill="1" applyBorder="1"/>
    <xf numFmtId="0" fontId="1" fillId="7" borderId="38" xfId="0" applyFont="1" applyFill="1" applyBorder="1" applyAlignment="1">
      <alignment horizontal="center"/>
    </xf>
    <xf numFmtId="0" fontId="1" fillId="7" borderId="39" xfId="0" applyFont="1" applyFill="1" applyBorder="1" applyAlignment="1">
      <alignment horizontal="center"/>
    </xf>
    <xf numFmtId="0" fontId="0" fillId="0" borderId="47" xfId="0" applyBorder="1"/>
    <xf numFmtId="0" fontId="30" fillId="5" borderId="38" xfId="0" applyFont="1" applyFill="1" applyBorder="1" applyAlignment="1">
      <alignment vertical="center"/>
    </xf>
    <xf numFmtId="0" fontId="31" fillId="16" borderId="38" xfId="0" applyFont="1" applyFill="1" applyBorder="1" applyAlignment="1">
      <alignment vertical="center" wrapText="1"/>
    </xf>
    <xf numFmtId="0" fontId="30" fillId="9" borderId="38" xfId="0" applyFont="1" applyFill="1" applyBorder="1" applyAlignment="1">
      <alignment vertical="center"/>
    </xf>
    <xf numFmtId="0" fontId="0" fillId="0" borderId="45" xfId="0" applyBorder="1" applyAlignment="1">
      <alignment horizontal="center" vertical="center"/>
    </xf>
    <xf numFmtId="167" fontId="0" fillId="0" borderId="35" xfId="0" applyNumberFormat="1" applyBorder="1" applyAlignment="1">
      <alignment horizontal="center" vertical="center"/>
    </xf>
    <xf numFmtId="167" fontId="0" fillId="0" borderId="45" xfId="0" applyNumberFormat="1" applyBorder="1" applyAlignment="1">
      <alignment horizontal="center" vertical="center"/>
    </xf>
    <xf numFmtId="0" fontId="1" fillId="6" borderId="46" xfId="0" applyFont="1" applyFill="1" applyBorder="1" applyAlignment="1">
      <alignment horizontal="right" vertical="top" wrapText="1" indent="1"/>
    </xf>
    <xf numFmtId="0" fontId="30" fillId="5" borderId="38" xfId="0" applyFont="1" applyFill="1" applyBorder="1" applyAlignment="1">
      <alignment vertical="center" wrapText="1"/>
    </xf>
    <xf numFmtId="1" fontId="1" fillId="0" borderId="45" xfId="0" applyNumberFormat="1" applyFont="1" applyBorder="1" applyAlignment="1">
      <alignment horizontal="center" vertical="center"/>
    </xf>
    <xf numFmtId="1" fontId="1" fillId="0" borderId="35" xfId="0" applyNumberFormat="1" applyFont="1" applyBorder="1" applyAlignment="1">
      <alignment horizontal="center" vertical="center"/>
    </xf>
    <xf numFmtId="0" fontId="28" fillId="0" borderId="0" xfId="0" applyFont="1" applyAlignment="1">
      <alignment vertical="center" wrapText="1"/>
    </xf>
    <xf numFmtId="0" fontId="5" fillId="4" borderId="0" xfId="0" applyFont="1" applyFill="1" applyAlignment="1">
      <alignment horizontal="left"/>
    </xf>
    <xf numFmtId="0" fontId="3" fillId="0" borderId="0" xfId="0" applyFont="1" applyAlignment="1">
      <alignment horizontal="left" vertical="center" indent="1"/>
    </xf>
    <xf numFmtId="0" fontId="12" fillId="0" borderId="0" xfId="0" applyFont="1"/>
    <xf numFmtId="0" fontId="37" fillId="4" borderId="0" xfId="2" applyFont="1" applyFill="1"/>
    <xf numFmtId="3" fontId="0" fillId="0" borderId="45" xfId="0" applyNumberFormat="1" applyBorder="1" applyAlignment="1">
      <alignment horizontal="center" vertical="center"/>
    </xf>
    <xf numFmtId="3" fontId="0" fillId="0" borderId="30" xfId="0" applyNumberFormat="1" applyBorder="1" applyAlignment="1">
      <alignment horizontal="center" vertical="center"/>
    </xf>
    <xf numFmtId="3" fontId="0" fillId="0" borderId="33" xfId="0" applyNumberFormat="1" applyBorder="1" applyAlignment="1">
      <alignment horizontal="center" vertical="center"/>
    </xf>
    <xf numFmtId="1" fontId="1" fillId="0" borderId="48" xfId="0" applyNumberFormat="1" applyFont="1" applyBorder="1" applyAlignment="1">
      <alignment horizontal="center" vertical="center"/>
    </xf>
    <xf numFmtId="1" fontId="1" fillId="0" borderId="36" xfId="0" applyNumberFormat="1" applyFont="1" applyBorder="1" applyAlignment="1">
      <alignment horizontal="center" vertical="center"/>
    </xf>
    <xf numFmtId="0" fontId="1" fillId="6" borderId="37" xfId="0" applyFont="1" applyFill="1" applyBorder="1" applyAlignment="1">
      <alignment horizontal="right" vertical="top" wrapText="1" indent="1"/>
    </xf>
    <xf numFmtId="0" fontId="30" fillId="9" borderId="39" xfId="0" applyFont="1" applyFill="1" applyBorder="1" applyAlignment="1">
      <alignment vertical="center"/>
    </xf>
    <xf numFmtId="0" fontId="0" fillId="0" borderId="36" xfId="0" applyBorder="1" applyAlignment="1">
      <alignment horizontal="center" vertical="center"/>
    </xf>
    <xf numFmtId="0" fontId="0" fillId="0" borderId="49" xfId="0" applyBorder="1" applyAlignment="1">
      <alignment horizontal="center" vertical="center"/>
    </xf>
    <xf numFmtId="167" fontId="0" fillId="0" borderId="50" xfId="0" applyNumberFormat="1" applyBorder="1" applyAlignment="1">
      <alignment horizontal="center" vertical="center"/>
    </xf>
    <xf numFmtId="0" fontId="1" fillId="4" borderId="0" xfId="0" applyFont="1" applyFill="1" applyAlignment="1">
      <alignment horizontal="right" indent="1"/>
    </xf>
    <xf numFmtId="0" fontId="1" fillId="0" borderId="34" xfId="0" applyFont="1" applyBorder="1" applyAlignment="1">
      <alignment horizontal="left" indent="1"/>
    </xf>
    <xf numFmtId="0" fontId="0" fillId="0" borderId="34" xfId="0" applyBorder="1" applyAlignment="1">
      <alignment horizontal="left" indent="1"/>
    </xf>
    <xf numFmtId="0" fontId="0" fillId="4" borderId="52" xfId="0" applyFill="1" applyBorder="1"/>
    <xf numFmtId="0" fontId="0" fillId="4" borderId="5" xfId="0" applyFill="1" applyBorder="1"/>
    <xf numFmtId="0" fontId="0" fillId="4" borderId="20" xfId="0" applyFill="1" applyBorder="1"/>
    <xf numFmtId="0" fontId="0" fillId="4" borderId="21" xfId="0" applyFill="1" applyBorder="1"/>
    <xf numFmtId="0" fontId="0" fillId="4" borderId="2" xfId="0" applyFill="1" applyBorder="1"/>
    <xf numFmtId="3" fontId="0" fillId="0" borderId="48" xfId="0" applyNumberFormat="1" applyBorder="1" applyAlignment="1">
      <alignment horizontal="center" vertical="center"/>
    </xf>
    <xf numFmtId="3" fontId="0" fillId="0" borderId="49" xfId="0" applyNumberFormat="1" applyBorder="1" applyAlignment="1">
      <alignment horizontal="center" vertical="center"/>
    </xf>
    <xf numFmtId="0" fontId="30" fillId="15" borderId="38" xfId="0" applyFont="1" applyFill="1" applyBorder="1" applyAlignment="1">
      <alignment vertical="center"/>
    </xf>
    <xf numFmtId="0" fontId="0" fillId="0" borderId="53" xfId="0" applyBorder="1" applyAlignment="1">
      <alignment horizontal="left" indent="1"/>
    </xf>
    <xf numFmtId="0" fontId="0" fillId="0" borderId="45" xfId="0" applyBorder="1"/>
    <xf numFmtId="0" fontId="0" fillId="0" borderId="48" xfId="0" applyBorder="1"/>
    <xf numFmtId="0" fontId="0" fillId="0" borderId="54" xfId="0" applyBorder="1" applyAlignment="1">
      <alignment horizontal="left" indent="1"/>
    </xf>
    <xf numFmtId="0" fontId="0" fillId="0" borderId="30" xfId="0" applyBorder="1"/>
    <xf numFmtId="0" fontId="0" fillId="0" borderId="49" xfId="0" applyBorder="1"/>
    <xf numFmtId="0" fontId="0" fillId="0" borderId="55" xfId="0" applyBorder="1" applyAlignment="1">
      <alignment horizontal="left" indent="1"/>
    </xf>
    <xf numFmtId="0" fontId="0" fillId="0" borderId="45" xfId="0" applyBorder="1" applyAlignment="1">
      <alignment horizontal="center"/>
    </xf>
    <xf numFmtId="0" fontId="0" fillId="0" borderId="30" xfId="0" applyBorder="1" applyAlignment="1">
      <alignment horizontal="center"/>
    </xf>
    <xf numFmtId="0" fontId="0" fillId="0" borderId="33" xfId="0" applyBorder="1" applyAlignment="1">
      <alignment horizontal="center"/>
    </xf>
    <xf numFmtId="167" fontId="0" fillId="0" borderId="30" xfId="0" applyNumberFormat="1" applyBorder="1" applyAlignment="1">
      <alignment horizontal="center" vertical="center"/>
    </xf>
    <xf numFmtId="167" fontId="0" fillId="0" borderId="33" xfId="0" applyNumberFormat="1" applyBorder="1" applyAlignment="1">
      <alignment horizontal="center" vertical="center"/>
    </xf>
    <xf numFmtId="0" fontId="6" fillId="4" borderId="8" xfId="0" applyFont="1" applyFill="1" applyBorder="1" applyAlignment="1">
      <alignment horizontal="right" vertical="center"/>
    </xf>
    <xf numFmtId="0" fontId="6" fillId="4" borderId="8" xfId="0" applyFont="1" applyFill="1" applyBorder="1" applyAlignment="1">
      <alignment vertical="center"/>
    </xf>
    <xf numFmtId="0" fontId="6" fillId="8" borderId="8" xfId="0" applyFont="1" applyFill="1" applyBorder="1" applyAlignment="1">
      <alignment horizontal="right" vertical="center"/>
    </xf>
    <xf numFmtId="0" fontId="6" fillId="4" borderId="61" xfId="0" applyFont="1" applyFill="1" applyBorder="1"/>
    <xf numFmtId="0" fontId="6" fillId="8" borderId="61" xfId="0" applyFont="1" applyFill="1" applyBorder="1"/>
    <xf numFmtId="0" fontId="6" fillId="5" borderId="59" xfId="0" applyFont="1" applyFill="1" applyBorder="1" applyAlignment="1">
      <alignment horizontal="right" indent="1"/>
    </xf>
    <xf numFmtId="0" fontId="6" fillId="5" borderId="59" xfId="0" applyFont="1" applyFill="1" applyBorder="1" applyAlignment="1">
      <alignment horizontal="right"/>
    </xf>
    <xf numFmtId="0" fontId="40" fillId="9" borderId="0" xfId="0" applyFont="1" applyFill="1" applyAlignment="1">
      <alignment wrapText="1"/>
    </xf>
    <xf numFmtId="0" fontId="40" fillId="0" borderId="0" xfId="0" applyFont="1" applyAlignment="1">
      <alignment wrapText="1"/>
    </xf>
    <xf numFmtId="0" fontId="41" fillId="0" borderId="0" xfId="0" applyFont="1"/>
    <xf numFmtId="0" fontId="9" fillId="4" borderId="57" xfId="0" applyFont="1" applyFill="1" applyBorder="1" applyAlignment="1">
      <alignment horizontal="left" vertical="center"/>
    </xf>
    <xf numFmtId="0" fontId="7" fillId="4" borderId="62" xfId="0" applyFont="1" applyFill="1" applyBorder="1" applyAlignment="1">
      <alignment horizontal="center" vertical="center"/>
    </xf>
    <xf numFmtId="0" fontId="9" fillId="4" borderId="58" xfId="0" applyFont="1" applyFill="1" applyBorder="1" applyAlignment="1">
      <alignment horizontal="left" vertical="center"/>
    </xf>
    <xf numFmtId="0" fontId="9" fillId="4" borderId="58" xfId="0" applyFont="1" applyFill="1" applyBorder="1" applyAlignment="1">
      <alignment horizontal="left" vertical="center" wrapText="1"/>
    </xf>
    <xf numFmtId="0" fontId="9" fillId="4" borderId="60" xfId="0" applyFont="1" applyFill="1" applyBorder="1" applyAlignment="1">
      <alignment horizontal="left" vertical="center"/>
    </xf>
    <xf numFmtId="0" fontId="7" fillId="4" borderId="59" xfId="0" applyFont="1" applyFill="1" applyBorder="1" applyAlignment="1">
      <alignment horizontal="left" indent="2"/>
    </xf>
    <xf numFmtId="0" fontId="40" fillId="18" borderId="0" xfId="0" applyFont="1" applyFill="1" applyAlignment="1">
      <alignment wrapText="1"/>
    </xf>
    <xf numFmtId="0" fontId="1" fillId="0" borderId="0" xfId="0" applyFont="1" applyAlignment="1">
      <alignment horizontal="right"/>
    </xf>
    <xf numFmtId="0" fontId="42" fillId="19" borderId="0" xfId="0" applyFont="1" applyFill="1" applyAlignment="1">
      <alignment wrapText="1"/>
    </xf>
    <xf numFmtId="0" fontId="1" fillId="7" borderId="0" xfId="0" applyFont="1" applyFill="1" applyAlignment="1">
      <alignment horizontal="center"/>
    </xf>
    <xf numFmtId="3" fontId="0" fillId="7" borderId="0" xfId="0" applyNumberFormat="1" applyFill="1" applyAlignment="1">
      <alignment horizontal="center"/>
    </xf>
    <xf numFmtId="0" fontId="7" fillId="7" borderId="6"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46" fillId="4" borderId="0" xfId="0" applyFont="1" applyFill="1"/>
    <xf numFmtId="0" fontId="23" fillId="4" borderId="0" xfId="0" applyFont="1" applyFill="1" applyAlignment="1">
      <alignment vertical="top" wrapText="1"/>
    </xf>
    <xf numFmtId="0" fontId="23" fillId="4" borderId="0" xfId="0" applyFont="1" applyFill="1"/>
    <xf numFmtId="0" fontId="46" fillId="0" borderId="0" xfId="0" applyFont="1"/>
    <xf numFmtId="0" fontId="48" fillId="4" borderId="0" xfId="0" applyFont="1" applyFill="1" applyAlignment="1">
      <alignment horizontal="left" indent="3"/>
    </xf>
    <xf numFmtId="0" fontId="0" fillId="0" borderId="0" xfId="0" applyAlignment="1">
      <alignment horizontal="right"/>
    </xf>
    <xf numFmtId="0" fontId="10" fillId="4" borderId="0" xfId="0" applyFont="1" applyFill="1" applyAlignment="1">
      <alignment vertical="center"/>
    </xf>
    <xf numFmtId="0" fontId="0" fillId="0" borderId="0" xfId="0" applyProtection="1">
      <protection locked="0"/>
    </xf>
    <xf numFmtId="0" fontId="0" fillId="4" borderId="0" xfId="0" applyFill="1" applyProtection="1">
      <protection locked="0"/>
    </xf>
    <xf numFmtId="0" fontId="3" fillId="2" borderId="1" xfId="0" applyFont="1" applyFill="1" applyBorder="1" applyAlignment="1" applyProtection="1">
      <alignment horizontal="center" vertical="center"/>
      <protection locked="0"/>
    </xf>
    <xf numFmtId="0" fontId="3" fillId="2" borderId="70" xfId="0" applyFont="1" applyFill="1" applyBorder="1" applyAlignment="1" applyProtection="1">
      <alignment horizontal="center" vertical="center"/>
      <protection locked="0"/>
    </xf>
    <xf numFmtId="0" fontId="6" fillId="4" borderId="0" xfId="0" applyFont="1" applyFill="1" applyAlignment="1" applyProtection="1">
      <alignment horizontal="left" vertical="center" indent="1"/>
      <protection locked="0"/>
    </xf>
    <xf numFmtId="0" fontId="2" fillId="3" borderId="40" xfId="0" applyFont="1" applyFill="1" applyBorder="1" applyAlignment="1" applyProtection="1">
      <alignment horizontal="center" vertical="center" wrapText="1"/>
      <protection locked="0"/>
    </xf>
    <xf numFmtId="0" fontId="2" fillId="3" borderId="71" xfId="0" applyFont="1" applyFill="1" applyBorder="1" applyAlignment="1" applyProtection="1">
      <alignment horizontal="center" vertical="center" wrapText="1"/>
      <protection locked="0"/>
    </xf>
    <xf numFmtId="3" fontId="21" fillId="0" borderId="25" xfId="0" applyNumberFormat="1"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13" fillId="0" borderId="44" xfId="0" applyFont="1" applyBorder="1" applyAlignment="1" applyProtection="1">
      <alignment horizontal="center" vertical="center"/>
      <protection locked="0"/>
    </xf>
    <xf numFmtId="0" fontId="13" fillId="0" borderId="65" xfId="0" applyFont="1" applyBorder="1" applyAlignment="1" applyProtection="1">
      <alignment horizontal="center" vertical="center"/>
      <protection locked="0"/>
    </xf>
    <xf numFmtId="0" fontId="21" fillId="0" borderId="25" xfId="0" applyFont="1" applyBorder="1" applyAlignment="1" applyProtection="1">
      <alignment horizontal="center" vertical="center"/>
      <protection locked="0"/>
    </xf>
    <xf numFmtId="0" fontId="21" fillId="0" borderId="41" xfId="0" applyFont="1" applyBorder="1" applyAlignment="1" applyProtection="1">
      <alignment horizontal="center" vertical="center"/>
      <protection locked="0"/>
    </xf>
    <xf numFmtId="0" fontId="21" fillId="0" borderId="66" xfId="0" applyFont="1" applyBorder="1" applyAlignment="1" applyProtection="1">
      <alignment horizontal="center" vertical="center"/>
      <protection locked="0"/>
    </xf>
    <xf numFmtId="3" fontId="21" fillId="0" borderId="41" xfId="0" applyNumberFormat="1" applyFont="1" applyBorder="1" applyAlignment="1" applyProtection="1">
      <alignment horizontal="center" vertical="center"/>
      <protection locked="0"/>
    </xf>
    <xf numFmtId="3" fontId="21" fillId="0" borderId="66" xfId="0" applyNumberFormat="1" applyFont="1" applyBorder="1" applyAlignment="1" applyProtection="1">
      <alignment horizontal="center" vertical="center"/>
      <protection locked="0"/>
    </xf>
    <xf numFmtId="0" fontId="15" fillId="4" borderId="0" xfId="0" applyFont="1" applyFill="1" applyAlignment="1" applyProtection="1">
      <alignment horizontal="left" vertical="center"/>
      <protection locked="0"/>
    </xf>
    <xf numFmtId="0" fontId="22" fillId="0" borderId="25" xfId="0" applyFont="1" applyBorder="1" applyAlignment="1" applyProtection="1">
      <alignment horizontal="left" indent="1"/>
      <protection locked="0"/>
    </xf>
    <xf numFmtId="0" fontId="22" fillId="0" borderId="41" xfId="0" applyFont="1" applyBorder="1" applyAlignment="1" applyProtection="1">
      <alignment horizontal="left" indent="1"/>
      <protection locked="0"/>
    </xf>
    <xf numFmtId="0" fontId="22" fillId="0" borderId="66" xfId="0" applyFont="1" applyBorder="1" applyAlignment="1" applyProtection="1">
      <alignment horizontal="left" indent="1"/>
      <protection locked="0"/>
    </xf>
    <xf numFmtId="168" fontId="12" fillId="0" borderId="66" xfId="0" applyNumberFormat="1" applyFont="1" applyBorder="1" applyAlignment="1" applyProtection="1">
      <alignment horizontal="center" vertical="center"/>
      <protection locked="0"/>
    </xf>
    <xf numFmtId="0" fontId="15" fillId="4" borderId="0" xfId="0" applyFont="1" applyFill="1" applyAlignment="1" applyProtection="1">
      <alignment vertical="center"/>
      <protection locked="0"/>
    </xf>
    <xf numFmtId="169" fontId="21" fillId="0" borderId="25" xfId="0" applyNumberFormat="1" applyFont="1" applyBorder="1" applyAlignment="1" applyProtection="1">
      <alignment horizontal="center" vertical="center"/>
      <protection locked="0"/>
    </xf>
    <xf numFmtId="169" fontId="21" fillId="0" borderId="41" xfId="0" applyNumberFormat="1" applyFont="1" applyBorder="1" applyAlignment="1" applyProtection="1">
      <alignment horizontal="center" vertical="center"/>
      <protection locked="0"/>
    </xf>
    <xf numFmtId="169" fontId="21" fillId="0" borderId="66" xfId="0" applyNumberFormat="1" applyFont="1" applyBorder="1" applyAlignment="1" applyProtection="1">
      <alignment horizontal="center" vertical="center"/>
      <protection locked="0"/>
    </xf>
    <xf numFmtId="167" fontId="0" fillId="4" borderId="0" xfId="0" applyNumberFormat="1" applyFill="1" applyProtection="1">
      <protection locked="0"/>
    </xf>
    <xf numFmtId="166" fontId="21" fillId="0" borderId="25" xfId="0" applyNumberFormat="1" applyFont="1" applyBorder="1" applyAlignment="1" applyProtection="1">
      <alignment horizontal="center" vertical="center"/>
      <protection locked="0"/>
    </xf>
    <xf numFmtId="166" fontId="21" fillId="0" borderId="41" xfId="0" applyNumberFormat="1" applyFont="1" applyBorder="1" applyAlignment="1" applyProtection="1">
      <alignment horizontal="center" vertical="center"/>
      <protection locked="0"/>
    </xf>
    <xf numFmtId="166" fontId="21" fillId="0" borderId="66" xfId="0" applyNumberFormat="1" applyFont="1" applyBorder="1" applyAlignment="1" applyProtection="1">
      <alignment horizontal="center" vertical="center"/>
      <protection locked="0"/>
    </xf>
    <xf numFmtId="166" fontId="21" fillId="0" borderId="25" xfId="1" applyNumberFormat="1" applyFont="1" applyBorder="1" applyAlignment="1" applyProtection="1">
      <alignment horizontal="center" vertical="center"/>
      <protection locked="0"/>
    </xf>
    <xf numFmtId="166" fontId="21" fillId="0" borderId="41" xfId="1" applyNumberFormat="1" applyFont="1" applyBorder="1" applyAlignment="1" applyProtection="1">
      <alignment horizontal="center" vertical="center"/>
      <protection locked="0"/>
    </xf>
    <xf numFmtId="166" fontId="21" fillId="0" borderId="66" xfId="1" applyNumberFormat="1" applyFont="1" applyBorder="1" applyAlignment="1" applyProtection="1">
      <alignment horizontal="center" vertical="center"/>
      <protection locked="0"/>
    </xf>
    <xf numFmtId="0" fontId="19" fillId="0" borderId="26" xfId="0" applyFont="1" applyBorder="1" applyAlignment="1" applyProtection="1">
      <alignment horizontal="right" vertical="center" wrapText="1" indent="1"/>
      <protection locked="0"/>
    </xf>
    <xf numFmtId="1" fontId="38" fillId="0" borderId="26" xfId="0" applyNumberFormat="1" applyFont="1" applyBorder="1" applyAlignment="1" applyProtection="1">
      <alignment horizontal="center" vertical="center"/>
      <protection locked="0"/>
    </xf>
    <xf numFmtId="1" fontId="38" fillId="0" borderId="63" xfId="0" applyNumberFormat="1" applyFont="1" applyBorder="1" applyAlignment="1" applyProtection="1">
      <alignment horizontal="center" vertical="center"/>
      <protection locked="0"/>
    </xf>
    <xf numFmtId="1" fontId="38" fillId="0" borderId="67" xfId="0" applyNumberFormat="1" applyFont="1" applyBorder="1" applyAlignment="1" applyProtection="1">
      <alignment horizontal="center" vertical="center"/>
      <protection locked="0"/>
    </xf>
    <xf numFmtId="0" fontId="19" fillId="0" borderId="27" xfId="0" applyFont="1" applyBorder="1" applyAlignment="1" applyProtection="1">
      <alignment horizontal="right" vertical="center" wrapText="1" indent="1"/>
      <protection locked="0"/>
    </xf>
    <xf numFmtId="1" fontId="38" fillId="0" borderId="27" xfId="0" applyNumberFormat="1" applyFont="1" applyBorder="1" applyAlignment="1" applyProtection="1">
      <alignment horizontal="center" vertical="center"/>
      <protection locked="0"/>
    </xf>
    <xf numFmtId="1" fontId="38" fillId="0" borderId="64" xfId="0" applyNumberFormat="1" applyFont="1" applyBorder="1" applyAlignment="1" applyProtection="1">
      <alignment horizontal="center" vertical="center"/>
      <protection locked="0"/>
    </xf>
    <xf numFmtId="1" fontId="38" fillId="0" borderId="68" xfId="0" applyNumberFormat="1" applyFont="1" applyBorder="1" applyAlignment="1" applyProtection="1">
      <alignment horizontal="center" vertical="center"/>
      <protection locked="0"/>
    </xf>
    <xf numFmtId="0" fontId="19" fillId="0" borderId="24" xfId="0" applyFont="1" applyBorder="1" applyAlignment="1" applyProtection="1">
      <alignment horizontal="right" vertical="center" wrapText="1" indent="1"/>
      <protection locked="0"/>
    </xf>
    <xf numFmtId="1" fontId="38" fillId="0" borderId="24" xfId="0" applyNumberFormat="1" applyFont="1" applyBorder="1" applyAlignment="1" applyProtection="1">
      <alignment horizontal="center" vertical="center"/>
      <protection locked="0"/>
    </xf>
    <xf numFmtId="1" fontId="38" fillId="0" borderId="44" xfId="0" applyNumberFormat="1" applyFont="1" applyBorder="1" applyAlignment="1" applyProtection="1">
      <alignment horizontal="center" vertical="center"/>
      <protection locked="0"/>
    </xf>
    <xf numFmtId="1" fontId="38" fillId="0" borderId="65" xfId="0" applyNumberFormat="1" applyFont="1" applyBorder="1" applyAlignment="1" applyProtection="1">
      <alignment horizontal="center" vertical="center"/>
      <protection locked="0"/>
    </xf>
    <xf numFmtId="0" fontId="10" fillId="0" borderId="25" xfId="0" applyFont="1" applyBorder="1" applyAlignment="1" applyProtection="1">
      <alignment horizontal="left" vertical="top" wrapText="1" indent="1"/>
      <protection locked="0"/>
    </xf>
    <xf numFmtId="0" fontId="10" fillId="0" borderId="41" xfId="0" applyFont="1" applyBorder="1" applyAlignment="1" applyProtection="1">
      <alignment horizontal="left" vertical="top" wrapText="1" indent="1"/>
      <protection locked="0"/>
    </xf>
    <xf numFmtId="0" fontId="10" fillId="0" borderId="66" xfId="0" applyFont="1" applyBorder="1" applyAlignment="1" applyProtection="1">
      <alignment horizontal="left" vertical="top" wrapText="1" indent="1"/>
      <protection locked="0"/>
    </xf>
    <xf numFmtId="0" fontId="10" fillId="0" borderId="69" xfId="0" applyFont="1" applyBorder="1" applyAlignment="1" applyProtection="1">
      <alignment horizontal="left" vertical="top" wrapText="1" indent="1"/>
      <protection locked="0"/>
    </xf>
    <xf numFmtId="0" fontId="6" fillId="0" borderId="69" xfId="0" applyFont="1" applyBorder="1" applyAlignment="1" applyProtection="1">
      <alignment horizontal="center" vertical="center" wrapText="1"/>
      <protection locked="0"/>
    </xf>
    <xf numFmtId="0" fontId="9" fillId="4" borderId="0" xfId="0" applyFont="1" applyFill="1" applyAlignment="1" applyProtection="1">
      <alignment horizontal="right" vertical="center" wrapText="1" indent="1"/>
      <protection locked="0"/>
    </xf>
    <xf numFmtId="0" fontId="9" fillId="0" borderId="0" xfId="0" applyFont="1" applyAlignment="1" applyProtection="1">
      <alignment horizontal="right" vertical="center" wrapText="1" indent="1"/>
      <protection locked="0"/>
    </xf>
    <xf numFmtId="0" fontId="9" fillId="0" borderId="3" xfId="0" applyFont="1" applyBorder="1" applyAlignment="1" applyProtection="1">
      <alignment horizontal="right" vertical="center" wrapText="1" indent="1"/>
      <protection locked="0"/>
    </xf>
    <xf numFmtId="0" fontId="6" fillId="4" borderId="0" xfId="0" applyFont="1" applyFill="1" applyAlignment="1">
      <alignment vertical="top"/>
    </xf>
    <xf numFmtId="0" fontId="50" fillId="4" borderId="0" xfId="0" applyFont="1" applyFill="1"/>
    <xf numFmtId="49" fontId="6" fillId="4" borderId="40" xfId="0" applyNumberFormat="1" applyFont="1" applyFill="1" applyBorder="1" applyAlignment="1">
      <alignment horizontal="left" indent="1"/>
    </xf>
    <xf numFmtId="0" fontId="49" fillId="4" borderId="0" xfId="0" applyFont="1" applyFill="1" applyProtection="1">
      <protection locked="0"/>
    </xf>
    <xf numFmtId="0" fontId="53" fillId="4" borderId="0" xfId="0" applyFont="1" applyFill="1" applyProtection="1">
      <protection locked="0"/>
    </xf>
    <xf numFmtId="0" fontId="6" fillId="0" borderId="0" xfId="0" applyFont="1" applyAlignment="1" applyProtection="1">
      <alignment horizontal="center" vertical="top" wrapText="1"/>
      <protection locked="0"/>
    </xf>
    <xf numFmtId="0" fontId="12" fillId="0" borderId="66" xfId="0" applyFont="1" applyBorder="1" applyAlignment="1" applyProtection="1">
      <alignment horizontal="left" vertical="center" wrapText="1"/>
      <protection locked="0"/>
    </xf>
    <xf numFmtId="0" fontId="12" fillId="0" borderId="72" xfId="0" applyFont="1" applyBorder="1" applyAlignment="1" applyProtection="1">
      <alignment horizontal="left" vertical="center" wrapText="1"/>
      <protection locked="0"/>
    </xf>
    <xf numFmtId="0" fontId="7" fillId="0" borderId="72" xfId="0" applyFont="1" applyBorder="1" applyAlignment="1" applyProtection="1">
      <alignment horizontal="center" vertical="center" wrapText="1"/>
      <protection locked="0"/>
    </xf>
    <xf numFmtId="0" fontId="7" fillId="0" borderId="66" xfId="0" applyFont="1" applyBorder="1" applyAlignment="1" applyProtection="1">
      <alignment horizontal="center" vertical="center" wrapText="1"/>
      <protection locked="0"/>
    </xf>
    <xf numFmtId="9" fontId="21" fillId="20" borderId="25" xfId="1" applyFont="1" applyFill="1" applyBorder="1" applyAlignment="1" applyProtection="1">
      <alignment horizontal="center" vertical="center"/>
    </xf>
    <xf numFmtId="9" fontId="21" fillId="20" borderId="41" xfId="1" applyFont="1" applyFill="1" applyBorder="1" applyAlignment="1" applyProtection="1">
      <alignment horizontal="center" vertical="center"/>
    </xf>
    <xf numFmtId="3" fontId="12" fillId="20" borderId="25" xfId="0" applyNumberFormat="1" applyFont="1" applyFill="1" applyBorder="1" applyAlignment="1" applyProtection="1">
      <alignment horizontal="center" vertical="center"/>
      <protection locked="0"/>
    </xf>
    <xf numFmtId="0" fontId="58" fillId="4" borderId="1" xfId="0" applyFont="1" applyFill="1" applyBorder="1" applyAlignment="1">
      <alignment horizontal="left" vertical="center" wrapText="1" indent="1"/>
    </xf>
    <xf numFmtId="0" fontId="59" fillId="4" borderId="20" xfId="0" applyFont="1" applyFill="1" applyBorder="1" applyAlignment="1">
      <alignment wrapText="1"/>
    </xf>
    <xf numFmtId="0" fontId="59" fillId="4" borderId="20" xfId="0" applyFont="1" applyFill="1" applyBorder="1" applyAlignment="1">
      <alignment vertical="center" wrapText="1"/>
    </xf>
    <xf numFmtId="0" fontId="60" fillId="4" borderId="20" xfId="0" applyFont="1" applyFill="1" applyBorder="1"/>
    <xf numFmtId="3" fontId="12" fillId="20" borderId="25" xfId="0" applyNumberFormat="1" applyFont="1" applyFill="1" applyBorder="1" applyAlignment="1">
      <alignment horizontal="center" vertical="center"/>
    </xf>
    <xf numFmtId="3" fontId="12" fillId="20" borderId="41" xfId="0" applyNumberFormat="1" applyFont="1" applyFill="1" applyBorder="1" applyAlignment="1">
      <alignment horizontal="center" vertical="center"/>
    </xf>
    <xf numFmtId="168" fontId="12" fillId="21" borderId="25" xfId="0" applyNumberFormat="1" applyFont="1" applyFill="1" applyBorder="1" applyAlignment="1">
      <alignment horizontal="center" vertical="center"/>
    </xf>
    <xf numFmtId="168" fontId="12" fillId="21" borderId="41" xfId="0" applyNumberFormat="1" applyFont="1" applyFill="1" applyBorder="1" applyAlignment="1">
      <alignment horizontal="center" vertical="center"/>
    </xf>
    <xf numFmtId="168" fontId="12" fillId="20" borderId="25" xfId="0" applyNumberFormat="1" applyFont="1" applyFill="1" applyBorder="1" applyAlignment="1">
      <alignment horizontal="center" vertical="center"/>
    </xf>
    <xf numFmtId="168" fontId="12" fillId="20" borderId="41" xfId="0" applyNumberFormat="1" applyFont="1" applyFill="1" applyBorder="1" applyAlignment="1">
      <alignment horizontal="center" vertical="center"/>
    </xf>
    <xf numFmtId="3" fontId="21" fillId="20" borderId="25" xfId="0" applyNumberFormat="1" applyFont="1" applyFill="1" applyBorder="1" applyAlignment="1">
      <alignment horizontal="center" vertical="center"/>
    </xf>
    <xf numFmtId="3" fontId="21" fillId="20" borderId="41" xfId="0" applyNumberFormat="1" applyFont="1" applyFill="1" applyBorder="1" applyAlignment="1">
      <alignment horizontal="center" vertical="center"/>
    </xf>
    <xf numFmtId="0" fontId="12" fillId="4" borderId="0" xfId="0" applyFont="1" applyFill="1" applyAlignment="1" applyProtection="1">
      <alignment horizontal="left" vertical="center" indent="3"/>
      <protection locked="0"/>
    </xf>
    <xf numFmtId="0" fontId="1" fillId="0" borderId="47" xfId="0" applyFont="1" applyBorder="1" applyAlignment="1">
      <alignment horizontal="left" indent="1"/>
    </xf>
    <xf numFmtId="3" fontId="0" fillId="0" borderId="50" xfId="0" applyNumberFormat="1" applyBorder="1" applyAlignment="1">
      <alignment horizontal="center" vertical="center"/>
    </xf>
    <xf numFmtId="1" fontId="1" fillId="0" borderId="74" xfId="0" applyNumberFormat="1" applyFont="1" applyBorder="1" applyAlignment="1">
      <alignment horizontal="center" vertical="center"/>
    </xf>
    <xf numFmtId="1" fontId="0" fillId="0" borderId="0" xfId="0" applyNumberFormat="1"/>
    <xf numFmtId="0" fontId="0" fillId="0" borderId="46" xfId="0" applyBorder="1"/>
    <xf numFmtId="0" fontId="0" fillId="0" borderId="75" xfId="0" applyBorder="1"/>
    <xf numFmtId="1" fontId="1" fillId="0" borderId="73" xfId="0" applyNumberFormat="1" applyFont="1" applyBorder="1" applyAlignment="1">
      <alignment horizontal="center" vertical="center"/>
    </xf>
    <xf numFmtId="167" fontId="0" fillId="0" borderId="73" xfId="0" applyNumberFormat="1" applyBorder="1" applyAlignment="1">
      <alignment horizontal="center" vertical="center"/>
    </xf>
    <xf numFmtId="0" fontId="0" fillId="0" borderId="31" xfId="0" applyBorder="1" applyAlignment="1">
      <alignment horizontal="left" indent="1"/>
    </xf>
    <xf numFmtId="167" fontId="0" fillId="0" borderId="51" xfId="0" applyNumberFormat="1" applyBorder="1" applyAlignment="1">
      <alignment horizontal="center" vertical="center"/>
    </xf>
    <xf numFmtId="3" fontId="0" fillId="0" borderId="76" xfId="0" applyNumberFormat="1" applyBorder="1" applyAlignment="1">
      <alignment horizontal="center" vertical="center"/>
    </xf>
    <xf numFmtId="0" fontId="61" fillId="4" borderId="0" xfId="0" applyFont="1" applyFill="1"/>
    <xf numFmtId="0" fontId="62" fillId="4" borderId="0" xfId="0" applyFont="1" applyFill="1"/>
    <xf numFmtId="0" fontId="0" fillId="0" borderId="32" xfId="0" applyBorder="1" applyAlignment="1">
      <alignment horizontal="left" indent="1"/>
    </xf>
    <xf numFmtId="1" fontId="0" fillId="0" borderId="50" xfId="0" applyNumberFormat="1" applyBorder="1" applyAlignment="1">
      <alignment horizontal="center" vertical="center"/>
    </xf>
    <xf numFmtId="0" fontId="61" fillId="4" borderId="0" xfId="0" applyFont="1" applyFill="1" applyAlignment="1">
      <alignment vertical="top"/>
    </xf>
    <xf numFmtId="0" fontId="62" fillId="4" borderId="0" xfId="0" applyFont="1" applyFill="1" applyAlignment="1">
      <alignment vertical="top"/>
    </xf>
    <xf numFmtId="0" fontId="23" fillId="4" borderId="0" xfId="0" applyFont="1" applyFill="1" applyAlignment="1">
      <alignment wrapText="1"/>
    </xf>
    <xf numFmtId="0" fontId="35" fillId="4" borderId="0" xfId="0" applyFont="1" applyFill="1" applyAlignment="1">
      <alignment wrapText="1"/>
    </xf>
    <xf numFmtId="0" fontId="35" fillId="4" borderId="0" xfId="0" applyFont="1" applyFill="1"/>
    <xf numFmtId="0" fontId="36" fillId="4" borderId="0" xfId="2" applyFill="1"/>
    <xf numFmtId="0" fontId="6" fillId="4" borderId="0" xfId="0" applyFont="1" applyFill="1" applyAlignment="1">
      <alignment wrapText="1"/>
    </xf>
    <xf numFmtId="0" fontId="23" fillId="4" borderId="0" xfId="0" applyFont="1" applyFill="1" applyAlignment="1">
      <alignment vertical="top" wrapText="1"/>
    </xf>
    <xf numFmtId="0" fontId="6" fillId="4" borderId="0" xfId="0" applyFont="1" applyFill="1"/>
    <xf numFmtId="0" fontId="19" fillId="0" borderId="25" xfId="0" applyFont="1" applyBorder="1" applyAlignment="1" applyProtection="1">
      <alignment horizontal="right" vertical="center" wrapText="1" indent="1"/>
      <protection locked="0"/>
    </xf>
    <xf numFmtId="0" fontId="19" fillId="20" borderId="25" xfId="0" applyFont="1" applyFill="1" applyBorder="1" applyAlignment="1" applyProtection="1">
      <alignment horizontal="right" vertical="center" wrapText="1" indent="1"/>
      <protection locked="0"/>
    </xf>
    <xf numFmtId="0" fontId="2" fillId="4" borderId="43" xfId="0" applyFont="1" applyFill="1" applyBorder="1" applyAlignment="1" applyProtection="1">
      <alignment horizontal="center" vertical="center" textRotation="90" wrapText="1"/>
      <protection locked="0"/>
    </xf>
    <xf numFmtId="0" fontId="2" fillId="4" borderId="24" xfId="0" applyFont="1" applyFill="1" applyBorder="1" applyAlignment="1" applyProtection="1">
      <alignment horizontal="center" vertical="center" textRotation="90" wrapText="1"/>
      <protection locked="0"/>
    </xf>
    <xf numFmtId="0" fontId="2" fillId="4" borderId="23" xfId="0" applyFont="1" applyFill="1" applyBorder="1" applyAlignment="1" applyProtection="1">
      <alignment horizontal="center" vertical="center" textRotation="90" wrapText="1"/>
      <protection locked="0"/>
    </xf>
    <xf numFmtId="0" fontId="19" fillId="0" borderId="41" xfId="0" applyFont="1" applyBorder="1" applyAlignment="1" applyProtection="1">
      <alignment horizontal="right" vertical="center" wrapText="1" indent="1"/>
      <protection locked="0"/>
    </xf>
    <xf numFmtId="0" fontId="19" fillId="0" borderId="42" xfId="0" applyFont="1" applyBorder="1" applyAlignment="1" applyProtection="1">
      <alignment horizontal="right" vertical="center" wrapText="1" indent="1"/>
      <protection locked="0"/>
    </xf>
    <xf numFmtId="0" fontId="19" fillId="21" borderId="41" xfId="0" applyFont="1" applyFill="1" applyBorder="1" applyAlignment="1" applyProtection="1">
      <alignment horizontal="right" vertical="center" wrapText="1" indent="1"/>
      <protection locked="0"/>
    </xf>
    <xf numFmtId="0" fontId="19" fillId="21" borderId="42" xfId="0" applyFont="1" applyFill="1" applyBorder="1" applyAlignment="1" applyProtection="1">
      <alignment horizontal="right" vertical="center" wrapText="1" indent="1"/>
      <protection locked="0"/>
    </xf>
    <xf numFmtId="0" fontId="7" fillId="4" borderId="0" xfId="0" applyFont="1" applyFill="1" applyAlignment="1" applyProtection="1">
      <alignment wrapText="1"/>
      <protection locked="0"/>
    </xf>
    <xf numFmtId="0" fontId="7" fillId="4" borderId="0" xfId="0" applyFont="1" applyFill="1" applyProtection="1">
      <protection locked="0"/>
    </xf>
    <xf numFmtId="0" fontId="12" fillId="4" borderId="22" xfId="0" applyFont="1" applyFill="1" applyBorder="1" applyAlignment="1" applyProtection="1">
      <alignment horizontal="left" vertical="center" indent="3"/>
      <protection locked="0"/>
    </xf>
    <xf numFmtId="0" fontId="0" fillId="0" borderId="23" xfId="0" applyBorder="1" applyProtection="1">
      <protection locked="0"/>
    </xf>
    <xf numFmtId="0" fontId="3" fillId="2" borderId="20" xfId="0" applyFont="1" applyFill="1" applyBorder="1" applyAlignment="1" applyProtection="1">
      <alignment horizontal="center" vertical="center"/>
      <protection locked="0"/>
    </xf>
    <xf numFmtId="0" fontId="3" fillId="2" borderId="21" xfId="0" applyFont="1" applyFill="1" applyBorder="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0" fontId="6" fillId="4" borderId="15" xfId="0" applyFont="1" applyFill="1" applyBorder="1"/>
    <xf numFmtId="0" fontId="6" fillId="4" borderId="29" xfId="0" applyFont="1" applyFill="1" applyBorder="1"/>
    <xf numFmtId="0" fontId="6" fillId="4" borderId="16" xfId="0" applyFont="1" applyFill="1" applyBorder="1"/>
    <xf numFmtId="0" fontId="6" fillId="4" borderId="28" xfId="0" applyFont="1" applyFill="1" applyBorder="1"/>
    <xf numFmtId="0" fontId="21" fillId="4" borderId="0" xfId="0" applyFont="1" applyFill="1" applyAlignment="1">
      <alignment horizontal="left" vertical="center" indent="4"/>
    </xf>
    <xf numFmtId="0" fontId="6" fillId="4" borderId="13" xfId="0" applyFont="1" applyFill="1" applyBorder="1" applyAlignment="1">
      <alignment horizontal="left" vertical="top" wrapText="1"/>
    </xf>
    <xf numFmtId="0" fontId="6" fillId="4" borderId="14" xfId="0" applyFont="1" applyFill="1" applyBorder="1"/>
    <xf numFmtId="0" fontId="7" fillId="4" borderId="12" xfId="0" applyFont="1" applyFill="1" applyBorder="1" applyAlignment="1">
      <alignment vertical="center"/>
    </xf>
    <xf numFmtId="0" fontId="7" fillId="4" borderId="0" xfId="0" applyFont="1" applyFill="1" applyAlignment="1">
      <alignment vertical="center"/>
    </xf>
    <xf numFmtId="0" fontId="7" fillId="4" borderId="11" xfId="0" applyFont="1" applyFill="1" applyBorder="1" applyAlignment="1">
      <alignment vertical="center"/>
    </xf>
    <xf numFmtId="0" fontId="7" fillId="4" borderId="13" xfId="0" applyFont="1" applyFill="1" applyBorder="1" applyAlignment="1">
      <alignment vertical="center"/>
    </xf>
    <xf numFmtId="0" fontId="6" fillId="11" borderId="18" xfId="0" applyFont="1" applyFill="1" applyBorder="1" applyAlignment="1">
      <alignment vertical="center" wrapText="1"/>
    </xf>
    <xf numFmtId="0" fontId="7" fillId="12" borderId="18" xfId="0" applyFont="1" applyFill="1" applyBorder="1" applyAlignment="1">
      <alignment horizontal="left" vertical="center" indent="1"/>
    </xf>
    <xf numFmtId="0" fontId="7" fillId="4" borderId="9" xfId="0" applyFont="1" applyFill="1" applyBorder="1" applyAlignment="1">
      <alignment vertical="center"/>
    </xf>
    <xf numFmtId="0" fontId="7" fillId="4" borderId="10" xfId="0" applyFont="1" applyFill="1" applyBorder="1" applyAlignment="1">
      <alignment vertical="center"/>
    </xf>
    <xf numFmtId="0" fontId="20" fillId="4" borderId="52" xfId="0" applyFont="1" applyFill="1" applyBorder="1" applyAlignment="1">
      <alignment horizontal="left" wrapText="1" indent="1"/>
    </xf>
    <xf numFmtId="0" fontId="20" fillId="4" borderId="52" xfId="0" applyFont="1" applyFill="1" applyBorder="1" applyAlignment="1">
      <alignment horizontal="left" indent="1"/>
    </xf>
    <xf numFmtId="0" fontId="6" fillId="4" borderId="0" xfId="0" applyFont="1" applyFill="1" applyAlignment="1">
      <alignment horizontal="left" indent="3"/>
    </xf>
    <xf numFmtId="0" fontId="7" fillId="4" borderId="22" xfId="0" applyFont="1" applyFill="1" applyBorder="1" applyAlignment="1">
      <alignment horizontal="left" vertical="center" indent="1"/>
    </xf>
    <xf numFmtId="0" fontId="13" fillId="4" borderId="56" xfId="0" applyFont="1" applyFill="1" applyBorder="1" applyAlignment="1">
      <alignment vertical="top" wrapText="1"/>
    </xf>
    <xf numFmtId="0" fontId="6" fillId="5" borderId="4" xfId="0" applyFont="1" applyFill="1" applyBorder="1"/>
    <xf numFmtId="0" fontId="6" fillId="5" borderId="5" xfId="0" applyFont="1" applyFill="1" applyBorder="1"/>
    <xf numFmtId="0" fontId="6" fillId="17" borderId="4" xfId="0" applyFont="1" applyFill="1" applyBorder="1"/>
    <xf numFmtId="0" fontId="6" fillId="17" borderId="5" xfId="0" applyFont="1" applyFill="1" applyBorder="1"/>
    <xf numFmtId="0" fontId="6" fillId="7" borderId="4" xfId="0" applyFont="1" applyFill="1" applyBorder="1" applyAlignment="1">
      <alignment vertical="center" wrapText="1"/>
    </xf>
    <xf numFmtId="0" fontId="6" fillId="7" borderId="5" xfId="0" applyFont="1" applyFill="1" applyBorder="1" applyAlignment="1">
      <alignment vertical="center" wrapText="1"/>
    </xf>
    <xf numFmtId="0" fontId="6" fillId="4" borderId="0" xfId="0" applyFont="1" applyFill="1" applyAlignment="1">
      <alignment horizontal="left" vertical="center" indent="3"/>
    </xf>
    <xf numFmtId="0" fontId="32" fillId="4" borderId="0" xfId="0" applyFont="1" applyFill="1" applyAlignment="1">
      <alignment vertical="top" wrapText="1"/>
    </xf>
    <xf numFmtId="0" fontId="39" fillId="4" borderId="0" xfId="0" applyFont="1" applyFill="1" applyAlignment="1">
      <alignment wrapText="1"/>
    </xf>
    <xf numFmtId="0" fontId="6" fillId="4" borderId="0" xfId="0" applyFont="1" applyFill="1" applyAlignment="1">
      <alignment vertical="top"/>
    </xf>
    <xf numFmtId="0" fontId="29" fillId="0" borderId="22" xfId="0" applyFont="1" applyBorder="1" applyAlignment="1">
      <alignment horizontal="center" vertical="center" wrapText="1"/>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D9D9D9"/>
      <color rgb="FFEEBD42"/>
      <color rgb="FFAEE3E4"/>
      <color rgb="FF008080"/>
      <color rgb="FF996600"/>
      <color rgb="FFC9A4E4"/>
      <color rgb="FFF2F2F2"/>
      <color rgb="FFF6DDA0"/>
      <color rgb="FFFFB115"/>
      <color rgb="FFB482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Century Gothic" panose="020B0502020202020204" pitchFamily="34" charset="0"/>
                <a:ea typeface="+mn-ea"/>
                <a:cs typeface="+mn-cs"/>
              </a:defRPr>
            </a:pPr>
            <a:r>
              <a:rPr lang="en-GB" sz="1200" b="1" i="0" baseline="0">
                <a:effectLst/>
              </a:rPr>
              <a:t>Estimated cumulative carbon emissions </a:t>
            </a:r>
            <a:r>
              <a:rPr lang="en-GB" sz="1200" b="0" i="0" baseline="0">
                <a:effectLst/>
              </a:rPr>
              <a:t>(kgCO₂e/m² GIA)</a:t>
            </a:r>
            <a:endParaRPr lang="en-GB" sz="12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4.7628749913103237E-2"/>
          <c:y val="0.12644681791013745"/>
          <c:w val="0.93424124198406822"/>
          <c:h val="0.63643633654704046"/>
        </c:manualLayout>
      </c:layout>
      <c:lineChart>
        <c:grouping val="standard"/>
        <c:varyColors val="0"/>
        <c:ser>
          <c:idx val="0"/>
          <c:order val="0"/>
          <c:tx>
            <c:strRef>
              <c:f>'Cumulative carbon data'!$A$5</c:f>
              <c:strCache>
                <c:ptCount val="1"/>
                <c:pt idx="0">
                  <c:v>Example Minor refurbishment
(Please insert a brief description)</c:v>
                </c:pt>
              </c:strCache>
            </c:strRef>
          </c:tx>
          <c:spPr>
            <a:ln w="28575" cap="rnd">
              <a:solidFill>
                <a:schemeClr val="accent1"/>
              </a:solidFill>
              <a:round/>
            </a:ln>
            <a:effectLst/>
          </c:spPr>
          <c:marker>
            <c:symbol val="none"/>
          </c:marker>
          <c:cat>
            <c:numRef>
              <c:f>'Cumulative carbon data'!$B$4:$BK$4</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'Cumulative carbon data'!$B$5:$BK$5</c:f>
              <c:numCache>
                <c:formatCode>General</c:formatCode>
                <c:ptCount val="62"/>
                <c:pt idx="0" formatCode="#,##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c:v>
                </c:pt>
                <c:pt idx="11" formatCode="0.0">
                  <c:v>0</c:v>
                </c:pt>
                <c:pt idx="12" formatCode="0.0">
                  <c:v>0</c:v>
                </c:pt>
                <c:pt idx="13" formatCode="0.0">
                  <c:v>0</c:v>
                </c:pt>
                <c:pt idx="14" formatCode="0.0">
                  <c:v>0</c:v>
                </c:pt>
                <c:pt idx="15" formatCode="0.0">
                  <c:v>0</c:v>
                </c:pt>
                <c:pt idx="16" formatCode="0.0">
                  <c:v>0</c:v>
                </c:pt>
                <c:pt idx="17" formatCode="0.0">
                  <c:v>0</c:v>
                </c:pt>
                <c:pt idx="18" formatCode="0.0">
                  <c:v>0</c:v>
                </c:pt>
                <c:pt idx="19" formatCode="0.0">
                  <c:v>0</c:v>
                </c:pt>
                <c:pt idx="20" formatCode="0.0">
                  <c:v>0</c:v>
                </c:pt>
                <c:pt idx="21" formatCode="0.0">
                  <c:v>0</c:v>
                </c:pt>
                <c:pt idx="22" formatCode="0.0">
                  <c:v>0</c:v>
                </c:pt>
                <c:pt idx="23" formatCode="0.0">
                  <c:v>0</c:v>
                </c:pt>
                <c:pt idx="24" formatCode="0.0">
                  <c:v>0</c:v>
                </c:pt>
                <c:pt idx="25" formatCode="0.0">
                  <c:v>0</c:v>
                </c:pt>
                <c:pt idx="26" formatCode="0.0">
                  <c:v>0</c:v>
                </c:pt>
                <c:pt idx="27" formatCode="0.0">
                  <c:v>0</c:v>
                </c:pt>
                <c:pt idx="28" formatCode="0.0">
                  <c:v>0</c:v>
                </c:pt>
                <c:pt idx="29" formatCode="0.0">
                  <c:v>0</c:v>
                </c:pt>
                <c:pt idx="30" formatCode="0.0">
                  <c:v>0</c:v>
                </c:pt>
                <c:pt idx="31" formatCode="0.0">
                  <c:v>0</c:v>
                </c:pt>
                <c:pt idx="32" formatCode="0.0">
                  <c:v>0</c:v>
                </c:pt>
                <c:pt idx="33" formatCode="0.0">
                  <c:v>0</c:v>
                </c:pt>
                <c:pt idx="34" formatCode="0.0">
                  <c:v>0</c:v>
                </c:pt>
                <c:pt idx="35" formatCode="0.0">
                  <c:v>0</c:v>
                </c:pt>
                <c:pt idx="36" formatCode="0.0">
                  <c:v>0</c:v>
                </c:pt>
                <c:pt idx="37" formatCode="0.0">
                  <c:v>0</c:v>
                </c:pt>
                <c:pt idx="38" formatCode="0.0">
                  <c:v>0</c:v>
                </c:pt>
                <c:pt idx="39" formatCode="0.0">
                  <c:v>0</c:v>
                </c:pt>
                <c:pt idx="40" formatCode="0.0">
                  <c:v>0</c:v>
                </c:pt>
                <c:pt idx="41" formatCode="0.0">
                  <c:v>0</c:v>
                </c:pt>
                <c:pt idx="42" formatCode="0.0">
                  <c:v>0</c:v>
                </c:pt>
                <c:pt idx="43" formatCode="0.0">
                  <c:v>0</c:v>
                </c:pt>
                <c:pt idx="44" formatCode="0.0">
                  <c:v>0</c:v>
                </c:pt>
                <c:pt idx="45" formatCode="0.0">
                  <c:v>0</c:v>
                </c:pt>
                <c:pt idx="46" formatCode="0.0">
                  <c:v>0</c:v>
                </c:pt>
                <c:pt idx="47" formatCode="0.0">
                  <c:v>0</c:v>
                </c:pt>
                <c:pt idx="48" formatCode="0.0">
                  <c:v>0</c:v>
                </c:pt>
                <c:pt idx="49" formatCode="0.0">
                  <c:v>0</c:v>
                </c:pt>
                <c:pt idx="50" formatCode="0.0">
                  <c:v>0</c:v>
                </c:pt>
                <c:pt idx="51" formatCode="0.0">
                  <c:v>0</c:v>
                </c:pt>
                <c:pt idx="52" formatCode="0.0">
                  <c:v>0</c:v>
                </c:pt>
                <c:pt idx="53" formatCode="0.0">
                  <c:v>0</c:v>
                </c:pt>
                <c:pt idx="54" formatCode="0.0">
                  <c:v>0</c:v>
                </c:pt>
                <c:pt idx="55" formatCode="0.0">
                  <c:v>0</c:v>
                </c:pt>
                <c:pt idx="56" formatCode="0.0">
                  <c:v>0</c:v>
                </c:pt>
                <c:pt idx="57" formatCode="0.0">
                  <c:v>0</c:v>
                </c:pt>
                <c:pt idx="58" formatCode="0.0">
                  <c:v>0</c:v>
                </c:pt>
                <c:pt idx="59" formatCode="0.0">
                  <c:v>0</c:v>
                </c:pt>
                <c:pt idx="60" formatCode="0.0">
                  <c:v>0</c:v>
                </c:pt>
              </c:numCache>
            </c:numRef>
          </c:val>
          <c:smooth val="0"/>
          <c:extLst>
            <c:ext xmlns:c16="http://schemas.microsoft.com/office/drawing/2014/chart" uri="{C3380CC4-5D6E-409C-BE32-E72D297353CC}">
              <c16:uniqueId val="{00000000-5AF7-4DE4-8077-F276DE0206B0}"/>
            </c:ext>
          </c:extLst>
        </c:ser>
        <c:ser>
          <c:idx val="1"/>
          <c:order val="1"/>
          <c:tx>
            <c:strRef>
              <c:f>'Cumulative carbon data'!$A$6</c:f>
              <c:strCache>
                <c:ptCount val="1"/>
                <c:pt idx="0">
                  <c:v>Example Major refurbishment
(Please insert a brief description)</c:v>
                </c:pt>
              </c:strCache>
            </c:strRef>
          </c:tx>
          <c:spPr>
            <a:ln w="28575" cap="rnd">
              <a:solidFill>
                <a:schemeClr val="accent2"/>
              </a:solidFill>
              <a:round/>
            </a:ln>
            <a:effectLst/>
          </c:spPr>
          <c:marker>
            <c:symbol val="none"/>
          </c:marker>
          <c:cat>
            <c:numRef>
              <c:f>'Cumulative carbon data'!$B$4:$BK$4</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'Cumulative carbon data'!$B$6:$BK$6</c:f>
              <c:numCache>
                <c:formatCode>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1-5AF7-4DE4-8077-F276DE0206B0}"/>
            </c:ext>
          </c:extLst>
        </c:ser>
        <c:ser>
          <c:idx val="2"/>
          <c:order val="2"/>
          <c:tx>
            <c:strRef>
              <c:f>'Cumulative carbon data'!$A$7</c:f>
              <c:strCache>
                <c:ptCount val="1"/>
                <c:pt idx="0">
                  <c:v>Example Major refurbishment with extension
(Please insert a brief description)</c:v>
                </c:pt>
              </c:strCache>
            </c:strRef>
          </c:tx>
          <c:spPr>
            <a:ln w="28575" cap="rnd">
              <a:solidFill>
                <a:schemeClr val="accent3"/>
              </a:solidFill>
              <a:round/>
            </a:ln>
            <a:effectLst/>
          </c:spPr>
          <c:marker>
            <c:symbol val="none"/>
          </c:marker>
          <c:cat>
            <c:numRef>
              <c:f>'Cumulative carbon data'!$B$4:$BK$4</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'Cumulative carbon data'!$B$7:$BK$7</c:f>
              <c:numCache>
                <c:formatCode>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2-5AF7-4DE4-8077-F276DE0206B0}"/>
            </c:ext>
          </c:extLst>
        </c:ser>
        <c:ser>
          <c:idx val="3"/>
          <c:order val="3"/>
          <c:tx>
            <c:strRef>
              <c:f>'Cumulative carbon data'!$A$8</c:f>
              <c:strCache>
                <c:ptCount val="1"/>
                <c:pt idx="0">
                  <c:v>Example New build
(Please insert a brief description)</c:v>
                </c:pt>
              </c:strCache>
            </c:strRef>
          </c:tx>
          <c:spPr>
            <a:ln w="28575" cap="rnd">
              <a:solidFill>
                <a:schemeClr val="accent4"/>
              </a:solidFill>
              <a:round/>
            </a:ln>
            <a:effectLst/>
          </c:spPr>
          <c:marker>
            <c:symbol val="none"/>
          </c:marker>
          <c:cat>
            <c:numRef>
              <c:f>'Cumulative carbon data'!$B$4:$BK$4</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'Cumulative carbon data'!$B$8:$BK$8</c:f>
              <c:numCache>
                <c:formatCode>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3-5AF7-4DE4-8077-F276DE0206B0}"/>
            </c:ext>
          </c:extLst>
        </c:ser>
        <c:ser>
          <c:idx val="4"/>
          <c:order val="4"/>
          <c:tx>
            <c:strRef>
              <c:f>'Cumulative carbon data'!$A$9</c:f>
              <c:strCache>
                <c:ptCount val="1"/>
                <c:pt idx="0">
                  <c:v>Please insert a brief description</c:v>
                </c:pt>
              </c:strCache>
            </c:strRef>
          </c:tx>
          <c:spPr>
            <a:ln w="28575" cap="rnd">
              <a:solidFill>
                <a:srgbClr val="C00000"/>
              </a:solidFill>
              <a:round/>
            </a:ln>
            <a:effectLst/>
          </c:spPr>
          <c:marker>
            <c:symbol val="none"/>
          </c:marker>
          <c:cat>
            <c:numRef>
              <c:f>'Cumulative carbon data'!$B$4:$BK$4</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'Cumulative carbon data'!$B$9:$BK$9</c:f>
              <c:numCache>
                <c:formatCode>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0-6D1A-4412-9C29-57D6FAD1EF49}"/>
            </c:ext>
          </c:extLst>
        </c:ser>
        <c:ser>
          <c:idx val="5"/>
          <c:order val="5"/>
          <c:tx>
            <c:strRef>
              <c:f>'Cumulative carbon data'!$A$10</c:f>
              <c:strCache>
                <c:ptCount val="1"/>
                <c:pt idx="0">
                  <c:v>Please insert a brief description (2)</c:v>
                </c:pt>
              </c:strCache>
            </c:strRef>
          </c:tx>
          <c:spPr>
            <a:ln w="28575" cap="rnd">
              <a:solidFill>
                <a:schemeClr val="accent6"/>
              </a:solidFill>
              <a:round/>
            </a:ln>
            <a:effectLst/>
          </c:spPr>
          <c:marker>
            <c:symbol val="none"/>
          </c:marker>
          <c:cat>
            <c:numRef>
              <c:f>'Cumulative carbon data'!$B$4:$BK$4</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'Cumulative carbon data'!$B$10:$BK$10</c:f>
              <c:numCache>
                <c:formatCode>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0-AE3D-4263-A4C5-88FD5AD40E2A}"/>
            </c:ext>
          </c:extLst>
        </c:ser>
        <c:dLbls>
          <c:showLegendKey val="0"/>
          <c:showVal val="0"/>
          <c:showCatName val="0"/>
          <c:showSerName val="0"/>
          <c:showPercent val="0"/>
          <c:showBubbleSize val="0"/>
        </c:dLbls>
        <c:smooth val="0"/>
        <c:axId val="442045551"/>
        <c:axId val="442050543"/>
      </c:lineChart>
      <c:catAx>
        <c:axId val="442045551"/>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Century Gothic" panose="020B0502020202020204" pitchFamily="34" charset="0"/>
                    <a:ea typeface="+mn-ea"/>
                    <a:cs typeface="+mn-cs"/>
                  </a:defRPr>
                </a:pPr>
                <a:r>
                  <a:rPr lang="en-GB" sz="900" b="0" i="0" baseline="0">
                    <a:effectLst/>
                  </a:rPr>
                  <a:t>Years (2024-2084)</a:t>
                </a:r>
                <a:endParaRPr lang="en-GB" sz="900"/>
              </a:p>
            </c:rich>
          </c:tx>
          <c:layout>
            <c:manualLayout>
              <c:xMode val="edge"/>
              <c:yMode val="edge"/>
              <c:x val="0.46102913617560298"/>
              <c:y val="0.82477932832653333"/>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Century Gothic" panose="020B0502020202020204"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442050543"/>
        <c:crosses val="autoZero"/>
        <c:auto val="1"/>
        <c:lblAlgn val="ctr"/>
        <c:lblOffset val="100"/>
        <c:noMultiLvlLbl val="0"/>
      </c:catAx>
      <c:valAx>
        <c:axId val="442050543"/>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Century Gothic" panose="020B0502020202020204" pitchFamily="34" charset="0"/>
                    <a:ea typeface="+mn-ea"/>
                    <a:cs typeface="+mn-cs"/>
                  </a:defRPr>
                </a:pPr>
                <a:r>
                  <a:rPr lang="en-GB" sz="900" b="0" i="0" baseline="0">
                    <a:effectLst/>
                  </a:rPr>
                  <a:t>kgCO₂e/m² GIA</a:t>
                </a:r>
                <a:endParaRPr lang="en-GB" b="0"/>
              </a:p>
            </c:rich>
          </c:tx>
          <c:layout>
            <c:manualLayout>
              <c:xMode val="edge"/>
              <c:yMode val="edge"/>
              <c:x val="6.6170383004944718E-3"/>
              <c:y val="0.38275726095942564"/>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Century Gothic" panose="020B0502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442045551"/>
        <c:crosses val="autoZero"/>
        <c:crossBetween val="midCat"/>
      </c:valAx>
      <c:spPr>
        <a:noFill/>
        <a:ln>
          <a:noFill/>
        </a:ln>
        <a:effectLst/>
      </c:spPr>
    </c:plotArea>
    <c:legend>
      <c:legendPos val="b"/>
      <c:layout>
        <c:manualLayout>
          <c:xMode val="edge"/>
          <c:yMode val="edge"/>
          <c:x val="6.15083059192902E-3"/>
          <c:y val="0.88908594633267246"/>
          <c:w val="0.99062654036561582"/>
          <c:h val="8.89120489302726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GB"/>
              <a:t>GLA benchmarking by stage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stacked"/>
        <c:varyColors val="0"/>
        <c:ser>
          <c:idx val="0"/>
          <c:order val="0"/>
          <c:tx>
            <c:strRef>
              <c:f>'Hidden worksheet'!$V$1</c:f>
              <c:strCache>
                <c:ptCount val="1"/>
                <c:pt idx="0">
                  <c:v>A1-A5 (excl. sequestration)</c:v>
                </c:pt>
              </c:strCache>
            </c:strRef>
          </c:tx>
          <c:spPr>
            <a:solidFill>
              <a:srgbClr val="EEBD42"/>
            </a:solidFill>
            <a:ln>
              <a:noFill/>
            </a:ln>
            <a:effectLst/>
          </c:spPr>
          <c:invertIfNegative val="0"/>
          <c:cat>
            <c:strRef>
              <c:f>'Hidden worksheet'!$U$2:$U$4</c:f>
              <c:strCache>
                <c:ptCount val="3"/>
                <c:pt idx="0">
                  <c:v>Office WLC benchmark</c:v>
                </c:pt>
                <c:pt idx="1">
                  <c:v>Office Aspirational WLC benchmark</c:v>
                </c:pt>
                <c:pt idx="2">
                  <c:v>Please insert a brief description (2)</c:v>
                </c:pt>
              </c:strCache>
            </c:strRef>
          </c:cat>
          <c:val>
            <c:numRef>
              <c:f>'Hidden worksheet'!$V$2:$V$4</c:f>
              <c:numCache>
                <c:formatCode>General</c:formatCode>
                <c:ptCount val="3"/>
                <c:pt idx="0">
                  <c:v>950</c:v>
                </c:pt>
                <c:pt idx="1">
                  <c:v>600</c:v>
                </c:pt>
                <c:pt idx="2">
                  <c:v>0</c:v>
                </c:pt>
              </c:numCache>
            </c:numRef>
          </c:val>
          <c:extLst>
            <c:ext xmlns:c16="http://schemas.microsoft.com/office/drawing/2014/chart" uri="{C3380CC4-5D6E-409C-BE32-E72D297353CC}">
              <c16:uniqueId val="{00000000-305F-4483-A94D-AD912DCB4EF6}"/>
            </c:ext>
          </c:extLst>
        </c:ser>
        <c:ser>
          <c:idx val="1"/>
          <c:order val="1"/>
          <c:tx>
            <c:strRef>
              <c:f>'Hidden worksheet'!$W$1</c:f>
              <c:strCache>
                <c:ptCount val="1"/>
                <c:pt idx="0">
                  <c:v>B-C (excl. B6&amp;B7)</c:v>
                </c:pt>
              </c:strCache>
            </c:strRef>
          </c:tx>
          <c:spPr>
            <a:solidFill>
              <a:srgbClr val="AEE3E4"/>
            </a:solidFill>
            <a:ln>
              <a:noFill/>
            </a:ln>
            <a:effectLst/>
          </c:spPr>
          <c:invertIfNegative val="0"/>
          <c:cat>
            <c:strRef>
              <c:f>'Hidden worksheet'!$U$2:$U$4</c:f>
              <c:strCache>
                <c:ptCount val="3"/>
                <c:pt idx="0">
                  <c:v>Office WLC benchmark</c:v>
                </c:pt>
                <c:pt idx="1">
                  <c:v>Office Aspirational WLC benchmark</c:v>
                </c:pt>
                <c:pt idx="2">
                  <c:v>Please insert a brief description (2)</c:v>
                </c:pt>
              </c:strCache>
            </c:strRef>
          </c:cat>
          <c:val>
            <c:numRef>
              <c:f>'Hidden worksheet'!$W$2:$W$4</c:f>
              <c:numCache>
                <c:formatCode>General</c:formatCode>
                <c:ptCount val="3"/>
                <c:pt idx="0">
                  <c:v>450</c:v>
                </c:pt>
                <c:pt idx="1">
                  <c:v>370</c:v>
                </c:pt>
                <c:pt idx="2">
                  <c:v>0</c:v>
                </c:pt>
              </c:numCache>
            </c:numRef>
          </c:val>
          <c:extLst>
            <c:ext xmlns:c16="http://schemas.microsoft.com/office/drawing/2014/chart" uri="{C3380CC4-5D6E-409C-BE32-E72D297353CC}">
              <c16:uniqueId val="{00000001-305F-4483-A94D-AD912DCB4EF6}"/>
            </c:ext>
          </c:extLst>
        </c:ser>
        <c:dLbls>
          <c:showLegendKey val="0"/>
          <c:showVal val="0"/>
          <c:showCatName val="0"/>
          <c:showSerName val="0"/>
          <c:showPercent val="0"/>
          <c:showBubbleSize val="0"/>
        </c:dLbls>
        <c:gapWidth val="150"/>
        <c:overlap val="100"/>
        <c:axId val="215337984"/>
        <c:axId val="215338400"/>
      </c:barChart>
      <c:catAx>
        <c:axId val="21533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15338400"/>
        <c:crosses val="autoZero"/>
        <c:auto val="1"/>
        <c:lblAlgn val="ctr"/>
        <c:lblOffset val="100"/>
        <c:noMultiLvlLbl val="0"/>
      </c:catAx>
      <c:valAx>
        <c:axId val="215338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1533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Century Gothic" panose="020B0502020202020204" pitchFamily="34" charset="0"/>
                <a:ea typeface="+mn-ea"/>
                <a:cs typeface="+mn-cs"/>
              </a:defRPr>
            </a:pPr>
            <a:r>
              <a:rPr lang="en-GB" sz="1100" b="1" i="0" baseline="0">
                <a:effectLst/>
                <a:latin typeface="Century Gothic" panose="020B0502020202020204" pitchFamily="34" charset="0"/>
              </a:rPr>
              <a:t>Cumulative carbon emissions </a:t>
            </a:r>
            <a:r>
              <a:rPr lang="en-GB" sz="1100" b="0" i="0" baseline="0">
                <a:effectLst/>
                <a:latin typeface="Century Gothic" panose="020B0502020202020204" pitchFamily="34" charset="0"/>
              </a:rPr>
              <a:t>(kgCO₂e/m² GIA)</a:t>
            </a:r>
            <a:endParaRPr lang="en-GB" sz="1100">
              <a:effectLst/>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5.8824982773853986E-2"/>
          <c:y val="0.11898799934463594"/>
          <c:w val="0.9230848720006577"/>
          <c:h val="0.65712934884652252"/>
        </c:manualLayout>
      </c:layout>
      <c:lineChart>
        <c:grouping val="standard"/>
        <c:varyColors val="0"/>
        <c:ser>
          <c:idx val="0"/>
          <c:order val="0"/>
          <c:tx>
            <c:strRef>
              <c:f>'Cumulative carbon data'!$A$39</c:f>
              <c:strCache>
                <c:ptCount val="1"/>
                <c:pt idx="0">
                  <c:v>Example Minor refurbishment
(Please insert a brief description)</c:v>
                </c:pt>
              </c:strCache>
            </c:strRef>
          </c:tx>
          <c:spPr>
            <a:ln w="28575" cap="rnd">
              <a:solidFill>
                <a:schemeClr val="accent1"/>
              </a:solidFill>
              <a:round/>
            </a:ln>
            <a:effectLst/>
          </c:spPr>
          <c:marker>
            <c:symbol val="none"/>
          </c:marker>
          <c:cat>
            <c:numRef>
              <c:f>'Cumulative carbon data'!$B$38:$BJ$38</c:f>
              <c:numCache>
                <c:formatCode>General</c:formatCode>
                <c:ptCount val="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'Cumulative carbon data'!$B$39:$BJ$39</c:f>
              <c:numCache>
                <c:formatCode>#,##0</c:formatCode>
                <c:ptCount val="61"/>
                <c:pt idx="0">
                  <c:v>0</c:v>
                </c:pt>
                <c:pt idx="1">
                  <c:v>0</c:v>
                </c:pt>
              </c:numCache>
            </c:numRef>
          </c:val>
          <c:smooth val="0"/>
          <c:extLst>
            <c:ext xmlns:c16="http://schemas.microsoft.com/office/drawing/2014/chart" uri="{C3380CC4-5D6E-409C-BE32-E72D297353CC}">
              <c16:uniqueId val="{00000000-5735-4C04-A9EC-D3959830BFA3}"/>
            </c:ext>
          </c:extLst>
        </c:ser>
        <c:ser>
          <c:idx val="1"/>
          <c:order val="1"/>
          <c:tx>
            <c:strRef>
              <c:f>'Cumulative carbon data'!$A$40</c:f>
              <c:strCache>
                <c:ptCount val="1"/>
                <c:pt idx="0">
                  <c:v>Example Major refurbishment
(Please insert a brief description)</c:v>
                </c:pt>
              </c:strCache>
            </c:strRef>
          </c:tx>
          <c:spPr>
            <a:ln w="28575" cap="rnd">
              <a:solidFill>
                <a:schemeClr val="accent2"/>
              </a:solidFill>
              <a:round/>
            </a:ln>
            <a:effectLst/>
          </c:spPr>
          <c:marker>
            <c:symbol val="none"/>
          </c:marker>
          <c:cat>
            <c:numRef>
              <c:f>'Cumulative carbon data'!$B$38:$BJ$38</c:f>
              <c:numCache>
                <c:formatCode>General</c:formatCode>
                <c:ptCount val="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'Cumulative carbon data'!$B$40:$BJ$40</c:f>
              <c:numCache>
                <c:formatCode>#,##0</c:formatCode>
                <c:ptCount val="61"/>
                <c:pt idx="0">
                  <c:v>0</c:v>
                </c:pt>
                <c:pt idx="1">
                  <c:v>0</c:v>
                </c:pt>
              </c:numCache>
            </c:numRef>
          </c:val>
          <c:smooth val="0"/>
          <c:extLst>
            <c:ext xmlns:c16="http://schemas.microsoft.com/office/drawing/2014/chart" uri="{C3380CC4-5D6E-409C-BE32-E72D297353CC}">
              <c16:uniqueId val="{00000001-5735-4C04-A9EC-D3959830BFA3}"/>
            </c:ext>
          </c:extLst>
        </c:ser>
        <c:ser>
          <c:idx val="2"/>
          <c:order val="2"/>
          <c:tx>
            <c:strRef>
              <c:f>'Cumulative carbon data'!$A$41</c:f>
              <c:strCache>
                <c:ptCount val="1"/>
                <c:pt idx="0">
                  <c:v>Example Major refurbishment with extension
(Please insert a brief description)</c:v>
                </c:pt>
              </c:strCache>
            </c:strRef>
          </c:tx>
          <c:spPr>
            <a:ln w="28575" cap="rnd">
              <a:solidFill>
                <a:schemeClr val="accent3"/>
              </a:solidFill>
              <a:round/>
            </a:ln>
            <a:effectLst/>
          </c:spPr>
          <c:marker>
            <c:symbol val="none"/>
          </c:marker>
          <c:cat>
            <c:numRef>
              <c:f>'Cumulative carbon data'!$B$38:$BJ$38</c:f>
              <c:numCache>
                <c:formatCode>General</c:formatCode>
                <c:ptCount val="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'Cumulative carbon data'!$B$41:$BJ$41</c:f>
              <c:numCache>
                <c:formatCode>#,##0</c:formatCode>
                <c:ptCount val="61"/>
                <c:pt idx="0">
                  <c:v>0</c:v>
                </c:pt>
                <c:pt idx="1">
                  <c:v>0</c:v>
                </c:pt>
              </c:numCache>
            </c:numRef>
          </c:val>
          <c:smooth val="0"/>
          <c:extLst>
            <c:ext xmlns:c16="http://schemas.microsoft.com/office/drawing/2014/chart" uri="{C3380CC4-5D6E-409C-BE32-E72D297353CC}">
              <c16:uniqueId val="{00000002-5735-4C04-A9EC-D3959830BFA3}"/>
            </c:ext>
          </c:extLst>
        </c:ser>
        <c:ser>
          <c:idx val="3"/>
          <c:order val="3"/>
          <c:tx>
            <c:strRef>
              <c:f>'Cumulative carbon data'!$A$42</c:f>
              <c:strCache>
                <c:ptCount val="1"/>
                <c:pt idx="0">
                  <c:v>Example New build
(Please insert a brief description)</c:v>
                </c:pt>
              </c:strCache>
            </c:strRef>
          </c:tx>
          <c:spPr>
            <a:ln w="28575" cap="rnd">
              <a:solidFill>
                <a:schemeClr val="accent4"/>
              </a:solidFill>
              <a:round/>
            </a:ln>
            <a:effectLst/>
          </c:spPr>
          <c:marker>
            <c:symbol val="none"/>
          </c:marker>
          <c:cat>
            <c:numRef>
              <c:f>'Cumulative carbon data'!$B$38:$BJ$38</c:f>
              <c:numCache>
                <c:formatCode>General</c:formatCode>
                <c:ptCount val="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'Cumulative carbon data'!$B$42:$BJ$42</c:f>
              <c:numCache>
                <c:formatCode>#,##0</c:formatCode>
                <c:ptCount val="61"/>
                <c:pt idx="0">
                  <c:v>0</c:v>
                </c:pt>
                <c:pt idx="1">
                  <c:v>0</c:v>
                </c:pt>
              </c:numCache>
            </c:numRef>
          </c:val>
          <c:smooth val="0"/>
          <c:extLst>
            <c:ext xmlns:c16="http://schemas.microsoft.com/office/drawing/2014/chart" uri="{C3380CC4-5D6E-409C-BE32-E72D297353CC}">
              <c16:uniqueId val="{00000003-5735-4C04-A9EC-D3959830BFA3}"/>
            </c:ext>
          </c:extLst>
        </c:ser>
        <c:ser>
          <c:idx val="4"/>
          <c:order val="4"/>
          <c:tx>
            <c:strRef>
              <c:f>'Cumulative carbon data'!$A$43</c:f>
              <c:strCache>
                <c:ptCount val="1"/>
                <c:pt idx="0">
                  <c:v>Please insert a brief description</c:v>
                </c:pt>
              </c:strCache>
            </c:strRef>
          </c:tx>
          <c:spPr>
            <a:ln w="28575" cap="rnd">
              <a:solidFill>
                <a:schemeClr val="accent5"/>
              </a:solidFill>
              <a:round/>
            </a:ln>
            <a:effectLst/>
          </c:spPr>
          <c:marker>
            <c:symbol val="none"/>
          </c:marker>
          <c:cat>
            <c:numRef>
              <c:f>'Cumulative carbon data'!$B$38:$BJ$38</c:f>
              <c:numCache>
                <c:formatCode>General</c:formatCode>
                <c:ptCount val="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'Cumulative carbon data'!$B$43:$BJ$43</c:f>
              <c:numCache>
                <c:formatCode>#,##0</c:formatCode>
                <c:ptCount val="61"/>
                <c:pt idx="0">
                  <c:v>0</c:v>
                </c:pt>
                <c:pt idx="1">
                  <c:v>0</c:v>
                </c:pt>
              </c:numCache>
            </c:numRef>
          </c:val>
          <c:smooth val="0"/>
          <c:extLst>
            <c:ext xmlns:c16="http://schemas.microsoft.com/office/drawing/2014/chart" uri="{C3380CC4-5D6E-409C-BE32-E72D297353CC}">
              <c16:uniqueId val="{00000000-A77B-4D57-80D4-60F6108A389F}"/>
            </c:ext>
          </c:extLst>
        </c:ser>
        <c:ser>
          <c:idx val="5"/>
          <c:order val="5"/>
          <c:tx>
            <c:strRef>
              <c:f>'Cumulative carbon data'!$A$44</c:f>
              <c:strCache>
                <c:ptCount val="1"/>
                <c:pt idx="0">
                  <c:v>Please insert a brief description (2)</c:v>
                </c:pt>
              </c:strCache>
            </c:strRef>
          </c:tx>
          <c:spPr>
            <a:ln w="28575" cap="rnd">
              <a:solidFill>
                <a:schemeClr val="accent6"/>
              </a:solidFill>
              <a:round/>
            </a:ln>
            <a:effectLst/>
          </c:spPr>
          <c:marker>
            <c:symbol val="none"/>
          </c:marker>
          <c:cat>
            <c:numRef>
              <c:f>'Cumulative carbon data'!$B$38:$BJ$38</c:f>
              <c:numCache>
                <c:formatCode>General</c:formatCode>
                <c:ptCount val="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'Cumulative carbon data'!$B$44:$BJ$44</c:f>
              <c:numCache>
                <c:formatCode>#,##0</c:formatCode>
                <c:ptCount val="61"/>
                <c:pt idx="0">
                  <c:v>0</c:v>
                </c:pt>
                <c:pt idx="1">
                  <c:v>0</c:v>
                </c:pt>
              </c:numCache>
            </c:numRef>
          </c:val>
          <c:smooth val="0"/>
          <c:extLst>
            <c:ext xmlns:c16="http://schemas.microsoft.com/office/drawing/2014/chart" uri="{C3380CC4-5D6E-409C-BE32-E72D297353CC}">
              <c16:uniqueId val="{00000000-5723-4FD6-A89F-455A848BAB8F}"/>
            </c:ext>
          </c:extLst>
        </c:ser>
        <c:dLbls>
          <c:showLegendKey val="0"/>
          <c:showVal val="0"/>
          <c:showCatName val="0"/>
          <c:showSerName val="0"/>
          <c:showPercent val="0"/>
          <c:showBubbleSize val="0"/>
        </c:dLbls>
        <c:smooth val="0"/>
        <c:axId val="1530176719"/>
        <c:axId val="1530179631"/>
      </c:lineChart>
      <c:catAx>
        <c:axId val="1530176719"/>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Century Gothic" panose="020B0502020202020204" pitchFamily="34" charset="0"/>
                    <a:ea typeface="+mn-ea"/>
                    <a:cs typeface="+mn-cs"/>
                  </a:defRPr>
                </a:pPr>
                <a:r>
                  <a:rPr lang="en-GB" sz="900" b="0" i="0" baseline="0">
                    <a:effectLst/>
                    <a:latin typeface="Century Gothic" panose="020B0502020202020204" pitchFamily="34" charset="0"/>
                  </a:rPr>
                  <a:t>Years (2024-2084)</a:t>
                </a:r>
                <a:endParaRPr lang="en-GB" sz="900">
                  <a:effectLst/>
                  <a:latin typeface="Century Gothic" panose="020B0502020202020204" pitchFamily="34" charset="0"/>
                </a:endParaRPr>
              </a:p>
            </c:rich>
          </c:tx>
          <c:layout>
            <c:manualLayout>
              <c:xMode val="edge"/>
              <c:yMode val="edge"/>
              <c:x val="0.45853036328941288"/>
              <c:y val="0.83177544536536629"/>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Century Gothic" panose="020B0502020202020204"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530179631"/>
        <c:crosses val="autoZero"/>
        <c:auto val="1"/>
        <c:lblAlgn val="ctr"/>
        <c:lblOffset val="100"/>
        <c:noMultiLvlLbl val="0"/>
      </c:catAx>
      <c:valAx>
        <c:axId val="1530179631"/>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Century Gothic" panose="020B0502020202020204" pitchFamily="34" charset="0"/>
                    <a:ea typeface="+mn-ea"/>
                    <a:cs typeface="+mn-cs"/>
                  </a:defRPr>
                </a:pPr>
                <a:r>
                  <a:rPr lang="en-GB" sz="900" b="0" i="0" baseline="0">
                    <a:effectLst/>
                    <a:latin typeface="Century Gothic" panose="020B0502020202020204" pitchFamily="34" charset="0"/>
                  </a:rPr>
                  <a:t>kgCO₂e/m² GIA</a:t>
                </a:r>
                <a:endParaRPr lang="en-GB" sz="900">
                  <a:effectLst/>
                  <a:latin typeface="Century Gothic" panose="020B0502020202020204" pitchFamily="34" charset="0"/>
                </a:endParaRPr>
              </a:p>
            </c:rich>
          </c:tx>
          <c:layout>
            <c:manualLayout>
              <c:xMode val="edge"/>
              <c:yMode val="edge"/>
              <c:x val="4.0932912143107842E-3"/>
              <c:y val="0.32899373090828116"/>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Century Gothic" panose="020B0502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530176719"/>
        <c:crosses val="autoZero"/>
        <c:crossBetween val="midCat"/>
      </c:valAx>
      <c:spPr>
        <a:noFill/>
        <a:ln>
          <a:noFill/>
        </a:ln>
        <a:effectLst/>
      </c:spPr>
    </c:plotArea>
    <c:legend>
      <c:legendPos val="b"/>
      <c:layout>
        <c:manualLayout>
          <c:xMode val="edge"/>
          <c:yMode val="edge"/>
          <c:x val="2.2370410547333736E-3"/>
          <c:y val="0.88256040846195327"/>
          <c:w val="0.99379999024937438"/>
          <c:h val="0.113734334298952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Century Gothic" panose="020B0502020202020204" pitchFamily="34" charset="0"/>
                <a:ea typeface="+mn-ea"/>
                <a:cs typeface="+mn-cs"/>
              </a:defRPr>
            </a:pPr>
            <a:r>
              <a:rPr lang="en-GB" sz="1200" b="1">
                <a:latin typeface="Century Gothic" panose="020B0502020202020204" pitchFamily="34" charset="0"/>
              </a:rPr>
              <a:t>GLA</a:t>
            </a:r>
            <a:r>
              <a:rPr lang="en-GB" sz="1200" b="1" baseline="0">
                <a:latin typeface="Century Gothic" panose="020B0502020202020204" pitchFamily="34" charset="0"/>
              </a:rPr>
              <a:t> benchmarking A1-A5 by element type </a:t>
            </a:r>
          </a:p>
          <a:p>
            <a:pPr marL="0" marR="0" lvl="0" indent="0" algn="ctr" defTabSz="914400" rtl="0" eaLnBrk="1" fontAlgn="auto" latinLnBrk="0" hangingPunct="1">
              <a:lnSpc>
                <a:spcPct val="100000"/>
              </a:lnSpc>
              <a:spcBef>
                <a:spcPts val="0"/>
              </a:spcBef>
              <a:spcAft>
                <a:spcPts val="0"/>
              </a:spcAft>
              <a:buClrTx/>
              <a:buSzTx/>
              <a:buFontTx/>
              <a:buNone/>
              <a:tabLst/>
              <a:defRPr sz="1200">
                <a:solidFill>
                  <a:sysClr val="windowText" lastClr="000000">
                    <a:lumMod val="65000"/>
                    <a:lumOff val="35000"/>
                  </a:sysClr>
                </a:solidFill>
                <a:latin typeface="Century Gothic" panose="020B0502020202020204" pitchFamily="34" charset="0"/>
              </a:defRPr>
            </a:pPr>
            <a:r>
              <a:rPr lang="en-GB" sz="1050" b="0" i="0" baseline="0">
                <a:effectLst/>
              </a:rPr>
              <a:t>(kgCO₂e/m² GIA)</a:t>
            </a:r>
            <a:endParaRPr lang="en-GB" sz="800">
              <a:effectLst/>
            </a:endParaRPr>
          </a:p>
        </c:rich>
      </c:tx>
      <c:layout>
        <c:manualLayout>
          <c:xMode val="edge"/>
          <c:yMode val="edge"/>
          <c:x val="0.2186937612127359"/>
          <c:y val="2.3450586264656615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0.1046931872301297"/>
          <c:y val="0.15951436974900751"/>
          <c:w val="0.87356234078229245"/>
          <c:h val="0.55402215093635432"/>
        </c:manualLayout>
      </c:layout>
      <c:barChart>
        <c:barDir val="col"/>
        <c:grouping val="stacked"/>
        <c:varyColors val="0"/>
        <c:ser>
          <c:idx val="0"/>
          <c:order val="0"/>
          <c:tx>
            <c:strRef>
              <c:f>Outputs!$B$83</c:f>
              <c:strCache>
                <c:ptCount val="1"/>
                <c:pt idx="0">
                  <c:v>Substructure</c:v>
                </c:pt>
              </c:strCache>
            </c:strRef>
          </c:tx>
          <c:spPr>
            <a:solidFill>
              <a:srgbClr val="EEBD42"/>
            </a:solidFill>
            <a:ln>
              <a:noFill/>
            </a:ln>
            <a:effectLst/>
          </c:spPr>
          <c:invertIfNegative val="0"/>
          <c:cat>
            <c:strRef>
              <c:f>Outputs!$C$82:$E$82</c:f>
              <c:strCache>
                <c:ptCount val="3"/>
                <c:pt idx="0">
                  <c:v>Office WLC (A1-A5) Benchmark</c:v>
                </c:pt>
                <c:pt idx="1">
                  <c:v>Office Asp. WLC (A1-A5) Benchmark</c:v>
                </c:pt>
                <c:pt idx="2">
                  <c:v>Please insert a brief description (2) (A1-A5)</c:v>
                </c:pt>
              </c:strCache>
            </c:strRef>
          </c:cat>
          <c:val>
            <c:numRef>
              <c:f>Outputs!$C$83:$E$83</c:f>
              <c:numCache>
                <c:formatCode>General</c:formatCode>
                <c:ptCount val="3"/>
                <c:pt idx="0">
                  <c:v>180.5</c:v>
                </c:pt>
                <c:pt idx="1">
                  <c:v>114</c:v>
                </c:pt>
                <c:pt idx="2">
                  <c:v>0</c:v>
                </c:pt>
              </c:numCache>
            </c:numRef>
          </c:val>
          <c:extLst>
            <c:ext xmlns:c16="http://schemas.microsoft.com/office/drawing/2014/chart" uri="{C3380CC4-5D6E-409C-BE32-E72D297353CC}">
              <c16:uniqueId val="{00000000-FADB-4B2D-B909-AB4A7822D525}"/>
            </c:ext>
          </c:extLst>
        </c:ser>
        <c:ser>
          <c:idx val="1"/>
          <c:order val="1"/>
          <c:tx>
            <c:strRef>
              <c:f>Outputs!$B$84</c:f>
              <c:strCache>
                <c:ptCount val="1"/>
                <c:pt idx="0">
                  <c:v>Superstructure (frame, upper floors, roof, stairs and ramps)</c:v>
                </c:pt>
              </c:strCache>
            </c:strRef>
          </c:tx>
          <c:spPr>
            <a:solidFill>
              <a:srgbClr val="AEE3E4"/>
            </a:solidFill>
            <a:ln>
              <a:noFill/>
            </a:ln>
            <a:effectLst/>
          </c:spPr>
          <c:invertIfNegative val="0"/>
          <c:cat>
            <c:strRef>
              <c:f>Outputs!$C$82:$E$82</c:f>
              <c:strCache>
                <c:ptCount val="3"/>
                <c:pt idx="0">
                  <c:v>Office WLC (A1-A5) Benchmark</c:v>
                </c:pt>
                <c:pt idx="1">
                  <c:v>Office Asp. WLC (A1-A5) Benchmark</c:v>
                </c:pt>
                <c:pt idx="2">
                  <c:v>Please insert a brief description (2) (A1-A5)</c:v>
                </c:pt>
              </c:strCache>
            </c:strRef>
          </c:cat>
          <c:val>
            <c:numRef>
              <c:f>Outputs!$C$84:$E$84</c:f>
              <c:numCache>
                <c:formatCode>General</c:formatCode>
                <c:ptCount val="3"/>
                <c:pt idx="0">
                  <c:v>342</c:v>
                </c:pt>
                <c:pt idx="1">
                  <c:v>216</c:v>
                </c:pt>
                <c:pt idx="2">
                  <c:v>0</c:v>
                </c:pt>
              </c:numCache>
            </c:numRef>
          </c:val>
          <c:extLst>
            <c:ext xmlns:c16="http://schemas.microsoft.com/office/drawing/2014/chart" uri="{C3380CC4-5D6E-409C-BE32-E72D297353CC}">
              <c16:uniqueId val="{00000001-FADB-4B2D-B909-AB4A7822D525}"/>
            </c:ext>
          </c:extLst>
        </c:ser>
        <c:ser>
          <c:idx val="2"/>
          <c:order val="2"/>
          <c:tx>
            <c:strRef>
              <c:f>Outputs!$B$85</c:f>
              <c:strCache>
                <c:ptCount val="1"/>
                <c:pt idx="0">
                  <c:v>Superstructure (external walls, windows, and external doors)</c:v>
                </c:pt>
              </c:strCache>
            </c:strRef>
          </c:tx>
          <c:spPr>
            <a:solidFill>
              <a:schemeClr val="accent6">
                <a:lumMod val="60000"/>
                <a:lumOff val="40000"/>
              </a:schemeClr>
            </a:solidFill>
            <a:ln>
              <a:noFill/>
            </a:ln>
            <a:effectLst/>
          </c:spPr>
          <c:invertIfNegative val="0"/>
          <c:cat>
            <c:strRef>
              <c:f>Outputs!$C$82:$E$82</c:f>
              <c:strCache>
                <c:ptCount val="3"/>
                <c:pt idx="0">
                  <c:v>Office WLC (A1-A5) Benchmark</c:v>
                </c:pt>
                <c:pt idx="1">
                  <c:v>Office Asp. WLC (A1-A5) Benchmark</c:v>
                </c:pt>
                <c:pt idx="2">
                  <c:v>Please insert a brief description (2) (A1-A5)</c:v>
                </c:pt>
              </c:strCache>
            </c:strRef>
          </c:cat>
          <c:val>
            <c:numRef>
              <c:f>Outputs!$C$85:$E$85</c:f>
              <c:numCache>
                <c:formatCode>General</c:formatCode>
                <c:ptCount val="3"/>
                <c:pt idx="0">
                  <c:v>161.5</c:v>
                </c:pt>
                <c:pt idx="1">
                  <c:v>102</c:v>
                </c:pt>
                <c:pt idx="2">
                  <c:v>0</c:v>
                </c:pt>
              </c:numCache>
            </c:numRef>
          </c:val>
          <c:extLst>
            <c:ext xmlns:c16="http://schemas.microsoft.com/office/drawing/2014/chart" uri="{C3380CC4-5D6E-409C-BE32-E72D297353CC}">
              <c16:uniqueId val="{00000002-FADB-4B2D-B909-AB4A7822D525}"/>
            </c:ext>
          </c:extLst>
        </c:ser>
        <c:ser>
          <c:idx val="3"/>
          <c:order val="3"/>
          <c:tx>
            <c:strRef>
              <c:f>Outputs!$B$86</c:f>
              <c:strCache>
                <c:ptCount val="1"/>
                <c:pt idx="0">
                  <c:v>Superstructure (internal walls and partitions)</c:v>
                </c:pt>
              </c:strCache>
            </c:strRef>
          </c:tx>
          <c:spPr>
            <a:solidFill>
              <a:schemeClr val="accent2"/>
            </a:solidFill>
            <a:ln>
              <a:noFill/>
            </a:ln>
            <a:effectLst/>
          </c:spPr>
          <c:invertIfNegative val="0"/>
          <c:cat>
            <c:strRef>
              <c:f>Outputs!$C$82:$E$82</c:f>
              <c:strCache>
                <c:ptCount val="3"/>
                <c:pt idx="0">
                  <c:v>Office WLC (A1-A5) Benchmark</c:v>
                </c:pt>
                <c:pt idx="1">
                  <c:v>Office Asp. WLC (A1-A5) Benchmark</c:v>
                </c:pt>
                <c:pt idx="2">
                  <c:v>Please insert a brief description (2) (A1-A5)</c:v>
                </c:pt>
              </c:strCache>
            </c:strRef>
          </c:cat>
          <c:val>
            <c:numRef>
              <c:f>Outputs!$C$86:$E$86</c:f>
              <c:numCache>
                <c:formatCode>General</c:formatCode>
                <c:ptCount val="3"/>
                <c:pt idx="0">
                  <c:v>0</c:v>
                </c:pt>
                <c:pt idx="1">
                  <c:v>0</c:v>
                </c:pt>
                <c:pt idx="2">
                  <c:v>0</c:v>
                </c:pt>
              </c:numCache>
            </c:numRef>
          </c:val>
          <c:extLst>
            <c:ext xmlns:c16="http://schemas.microsoft.com/office/drawing/2014/chart" uri="{C3380CC4-5D6E-409C-BE32-E72D297353CC}">
              <c16:uniqueId val="{00000003-FADB-4B2D-B909-AB4A7822D525}"/>
            </c:ext>
          </c:extLst>
        </c:ser>
        <c:ser>
          <c:idx val="4"/>
          <c:order val="4"/>
          <c:tx>
            <c:strRef>
              <c:f>Outputs!$B$87</c:f>
              <c:strCache>
                <c:ptCount val="1"/>
                <c:pt idx="0">
                  <c:v>Internal Finishes</c:v>
                </c:pt>
              </c:strCache>
            </c:strRef>
          </c:tx>
          <c:spPr>
            <a:solidFill>
              <a:srgbClr val="C9A4E4"/>
            </a:solidFill>
            <a:ln>
              <a:noFill/>
            </a:ln>
            <a:effectLst/>
          </c:spPr>
          <c:invertIfNegative val="0"/>
          <c:cat>
            <c:strRef>
              <c:f>Outputs!$C$82:$E$82</c:f>
              <c:strCache>
                <c:ptCount val="3"/>
                <c:pt idx="0">
                  <c:v>Office WLC (A1-A5) Benchmark</c:v>
                </c:pt>
                <c:pt idx="1">
                  <c:v>Office Asp. WLC (A1-A5) Benchmark</c:v>
                </c:pt>
                <c:pt idx="2">
                  <c:v>Please insert a brief description (2) (A1-A5)</c:v>
                </c:pt>
              </c:strCache>
            </c:strRef>
          </c:cat>
          <c:val>
            <c:numRef>
              <c:f>Outputs!$C$87:$E$87</c:f>
              <c:numCache>
                <c:formatCode>General</c:formatCode>
                <c:ptCount val="3"/>
                <c:pt idx="0">
                  <c:v>95</c:v>
                </c:pt>
                <c:pt idx="1">
                  <c:v>60</c:v>
                </c:pt>
                <c:pt idx="2">
                  <c:v>0</c:v>
                </c:pt>
              </c:numCache>
            </c:numRef>
          </c:val>
          <c:extLst>
            <c:ext xmlns:c16="http://schemas.microsoft.com/office/drawing/2014/chart" uri="{C3380CC4-5D6E-409C-BE32-E72D297353CC}">
              <c16:uniqueId val="{00000004-FADB-4B2D-B909-AB4A7822D525}"/>
            </c:ext>
          </c:extLst>
        </c:ser>
        <c:ser>
          <c:idx val="5"/>
          <c:order val="5"/>
          <c:tx>
            <c:strRef>
              <c:f>Outputs!$B$88</c:f>
              <c:strCache>
                <c:ptCount val="1"/>
                <c:pt idx="0">
                  <c:v>FFE</c:v>
                </c:pt>
              </c:strCache>
            </c:strRef>
          </c:tx>
          <c:spPr>
            <a:solidFill>
              <a:schemeClr val="bg2">
                <a:lumMod val="25000"/>
              </a:schemeClr>
            </a:solidFill>
            <a:ln>
              <a:noFill/>
            </a:ln>
            <a:effectLst/>
          </c:spPr>
          <c:invertIfNegative val="0"/>
          <c:cat>
            <c:strRef>
              <c:f>Outputs!$C$82:$E$82</c:f>
              <c:strCache>
                <c:ptCount val="3"/>
                <c:pt idx="0">
                  <c:v>Office WLC (A1-A5) Benchmark</c:v>
                </c:pt>
                <c:pt idx="1">
                  <c:v>Office Asp. WLC (A1-A5) Benchmark</c:v>
                </c:pt>
                <c:pt idx="2">
                  <c:v>Please insert a brief description (2) (A1-A5)</c:v>
                </c:pt>
              </c:strCache>
            </c:strRef>
          </c:cat>
          <c:val>
            <c:numRef>
              <c:f>Outputs!$C$88:$E$88</c:f>
              <c:numCache>
                <c:formatCode>General</c:formatCode>
                <c:ptCount val="3"/>
                <c:pt idx="0">
                  <c:v>19</c:v>
                </c:pt>
                <c:pt idx="1">
                  <c:v>12</c:v>
                </c:pt>
                <c:pt idx="2">
                  <c:v>0</c:v>
                </c:pt>
              </c:numCache>
            </c:numRef>
          </c:val>
          <c:extLst>
            <c:ext xmlns:c16="http://schemas.microsoft.com/office/drawing/2014/chart" uri="{C3380CC4-5D6E-409C-BE32-E72D297353CC}">
              <c16:uniqueId val="{00000005-FADB-4B2D-B909-AB4A7822D525}"/>
            </c:ext>
          </c:extLst>
        </c:ser>
        <c:ser>
          <c:idx val="6"/>
          <c:order val="6"/>
          <c:tx>
            <c:strRef>
              <c:f>Outputs!$B$89</c:f>
              <c:strCache>
                <c:ptCount val="1"/>
                <c:pt idx="0">
                  <c:v>MEP</c:v>
                </c:pt>
              </c:strCache>
            </c:strRef>
          </c:tx>
          <c:spPr>
            <a:solidFill>
              <a:schemeClr val="bg1">
                <a:lumMod val="75000"/>
              </a:schemeClr>
            </a:solidFill>
            <a:ln>
              <a:noFill/>
            </a:ln>
            <a:effectLst/>
          </c:spPr>
          <c:invertIfNegative val="0"/>
          <c:cat>
            <c:strRef>
              <c:f>Outputs!$C$82:$E$82</c:f>
              <c:strCache>
                <c:ptCount val="3"/>
                <c:pt idx="0">
                  <c:v>Office WLC (A1-A5) Benchmark</c:v>
                </c:pt>
                <c:pt idx="1">
                  <c:v>Office Asp. WLC (A1-A5) Benchmark</c:v>
                </c:pt>
                <c:pt idx="2">
                  <c:v>Please insert a brief description (2) (A1-A5)</c:v>
                </c:pt>
              </c:strCache>
            </c:strRef>
          </c:cat>
          <c:val>
            <c:numRef>
              <c:f>Outputs!$C$89:$E$89</c:f>
              <c:numCache>
                <c:formatCode>General</c:formatCode>
                <c:ptCount val="3"/>
                <c:pt idx="0">
                  <c:v>133</c:v>
                </c:pt>
                <c:pt idx="1">
                  <c:v>84</c:v>
                </c:pt>
                <c:pt idx="2">
                  <c:v>0</c:v>
                </c:pt>
              </c:numCache>
            </c:numRef>
          </c:val>
          <c:extLst>
            <c:ext xmlns:c16="http://schemas.microsoft.com/office/drawing/2014/chart" uri="{C3380CC4-5D6E-409C-BE32-E72D297353CC}">
              <c16:uniqueId val="{00000006-FADB-4B2D-B909-AB4A7822D525}"/>
            </c:ext>
          </c:extLst>
        </c:ser>
        <c:ser>
          <c:idx val="7"/>
          <c:order val="7"/>
          <c:tx>
            <c:strRef>
              <c:f>Outputs!$B$90</c:f>
              <c:strCache>
                <c:ptCount val="1"/>
                <c:pt idx="0">
                  <c:v>External Works</c:v>
                </c:pt>
              </c:strCache>
            </c:strRef>
          </c:tx>
          <c:spPr>
            <a:solidFill>
              <a:srgbClr val="996600"/>
            </a:solidFill>
            <a:ln>
              <a:noFill/>
            </a:ln>
            <a:effectLst/>
          </c:spPr>
          <c:invertIfNegative val="0"/>
          <c:cat>
            <c:strRef>
              <c:f>Outputs!$C$82:$E$82</c:f>
              <c:strCache>
                <c:ptCount val="3"/>
                <c:pt idx="0">
                  <c:v>Office WLC (A1-A5) Benchmark</c:v>
                </c:pt>
                <c:pt idx="1">
                  <c:v>Office Asp. WLC (A1-A5) Benchmark</c:v>
                </c:pt>
                <c:pt idx="2">
                  <c:v>Please insert a brief description (2) (A1-A5)</c:v>
                </c:pt>
              </c:strCache>
            </c:strRef>
          </c:cat>
          <c:val>
            <c:numRef>
              <c:f>Outputs!$C$90:$E$90</c:f>
              <c:numCache>
                <c:formatCode>General</c:formatCode>
                <c:ptCount val="3"/>
                <c:pt idx="0">
                  <c:v>19</c:v>
                </c:pt>
                <c:pt idx="1">
                  <c:v>12</c:v>
                </c:pt>
                <c:pt idx="2">
                  <c:v>0</c:v>
                </c:pt>
              </c:numCache>
            </c:numRef>
          </c:val>
          <c:extLst>
            <c:ext xmlns:c16="http://schemas.microsoft.com/office/drawing/2014/chart" uri="{C3380CC4-5D6E-409C-BE32-E72D297353CC}">
              <c16:uniqueId val="{00000003-ED51-48F7-A2F6-CF397B99714D}"/>
            </c:ext>
          </c:extLst>
        </c:ser>
        <c:dLbls>
          <c:showLegendKey val="0"/>
          <c:showVal val="0"/>
          <c:showCatName val="0"/>
          <c:showSerName val="0"/>
          <c:showPercent val="0"/>
          <c:showBubbleSize val="0"/>
        </c:dLbls>
        <c:gapWidth val="150"/>
        <c:overlap val="100"/>
        <c:axId val="443981200"/>
        <c:axId val="443979536"/>
      </c:barChart>
      <c:catAx>
        <c:axId val="443981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443979536"/>
        <c:crosses val="autoZero"/>
        <c:auto val="1"/>
        <c:lblAlgn val="ctr"/>
        <c:lblOffset val="100"/>
        <c:noMultiLvlLbl val="0"/>
      </c:catAx>
      <c:valAx>
        <c:axId val="44397953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900" b="0" i="0" baseline="0">
                    <a:effectLst/>
                    <a:latin typeface="Century Gothic" panose="020B0502020202020204" pitchFamily="34" charset="0"/>
                  </a:rPr>
                  <a:t>kgCO₂e/m² GIA</a:t>
                </a:r>
                <a:endParaRPr lang="en-GB" sz="300">
                  <a:effectLst/>
                  <a:latin typeface="Century Gothic" panose="020B0502020202020204" pitchFamily="34" charset="0"/>
                </a:endParaRPr>
              </a:p>
            </c:rich>
          </c:tx>
          <c:layout>
            <c:manualLayout>
              <c:xMode val="edge"/>
              <c:yMode val="edge"/>
              <c:x val="5.4600707385063117E-3"/>
              <c:y val="0.34108152511470424"/>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443981200"/>
        <c:crosses val="autoZero"/>
        <c:crossBetween val="between"/>
      </c:valAx>
      <c:spPr>
        <a:noFill/>
        <a:ln>
          <a:noFill/>
        </a:ln>
        <a:effectLst/>
      </c:spPr>
    </c:plotArea>
    <c:legend>
      <c:legendPos val="b"/>
      <c:layout>
        <c:manualLayout>
          <c:xMode val="edge"/>
          <c:yMode val="edge"/>
          <c:x val="2.3630783918501732E-3"/>
          <c:y val="0.81748287877138759"/>
          <c:w val="0.99763692160814987"/>
          <c:h val="0.169867920932219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Century Gothic" panose="020B0502020202020204" pitchFamily="34" charset="0"/>
                <a:ea typeface="+mn-ea"/>
                <a:cs typeface="+mn-cs"/>
              </a:defRPr>
            </a:pPr>
            <a:r>
              <a:rPr lang="en-GB" sz="1200" b="1" i="0" baseline="0">
                <a:effectLst/>
              </a:rPr>
              <a:t>Estimated Cumulative Carbon Emissions Intensity  </a:t>
            </a:r>
            <a:r>
              <a:rPr lang="en-GB" sz="1200" b="0" i="0" baseline="0">
                <a:effectLst/>
              </a:rPr>
              <a:t>(kgCO₂e/m² GIA/year)</a:t>
            </a:r>
            <a:endParaRPr lang="en-GB" sz="12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5.4646690360712395E-2"/>
          <c:y val="0.11174812537190479"/>
          <c:w val="0.93438074106073399"/>
          <c:h val="0.67408497996497985"/>
        </c:manualLayout>
      </c:layout>
      <c:lineChart>
        <c:grouping val="standard"/>
        <c:varyColors val="0"/>
        <c:ser>
          <c:idx val="0"/>
          <c:order val="0"/>
          <c:tx>
            <c:strRef>
              <c:f>'Hidden worksheet'!$A$54</c:f>
              <c:strCache>
                <c:ptCount val="1"/>
                <c:pt idx="0">
                  <c:v>Example Minor refurbishment
(Please insert a brief description)</c:v>
                </c:pt>
              </c:strCache>
            </c:strRef>
          </c:tx>
          <c:spPr>
            <a:ln w="28575" cap="rnd">
              <a:solidFill>
                <a:schemeClr val="accent1"/>
              </a:solidFill>
              <a:round/>
            </a:ln>
            <a:effectLst/>
          </c:spPr>
          <c:marker>
            <c:symbol val="none"/>
          </c:marker>
          <c:cat>
            <c:numRef>
              <c:f>'Hidden worksheet'!$B$53:$BK$53</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'Hidden worksheet'!$B$54:$BK$54</c:f>
              <c:numCache>
                <c:formatCode>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0-66E2-4CC7-B26B-67229ED23CBC}"/>
            </c:ext>
          </c:extLst>
        </c:ser>
        <c:ser>
          <c:idx val="1"/>
          <c:order val="1"/>
          <c:tx>
            <c:strRef>
              <c:f>'Hidden worksheet'!$A$55</c:f>
              <c:strCache>
                <c:ptCount val="1"/>
                <c:pt idx="0">
                  <c:v>Example Major refurbishment
(Please insert a brief description)</c:v>
                </c:pt>
              </c:strCache>
            </c:strRef>
          </c:tx>
          <c:spPr>
            <a:ln w="28575" cap="rnd">
              <a:solidFill>
                <a:schemeClr val="accent2"/>
              </a:solidFill>
              <a:round/>
            </a:ln>
            <a:effectLst/>
          </c:spPr>
          <c:marker>
            <c:symbol val="none"/>
          </c:marker>
          <c:cat>
            <c:numRef>
              <c:f>'Hidden worksheet'!$B$53:$BK$53</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'Hidden worksheet'!$B$55:$BK$55</c:f>
              <c:numCache>
                <c:formatCode>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1-66E2-4CC7-B26B-67229ED23CBC}"/>
            </c:ext>
          </c:extLst>
        </c:ser>
        <c:ser>
          <c:idx val="2"/>
          <c:order val="2"/>
          <c:tx>
            <c:strRef>
              <c:f>'Hidden worksheet'!$A$56</c:f>
              <c:strCache>
                <c:ptCount val="1"/>
                <c:pt idx="0">
                  <c:v>Example Major refurbishment with extension
(Please insert a brief description)</c:v>
                </c:pt>
              </c:strCache>
            </c:strRef>
          </c:tx>
          <c:spPr>
            <a:ln w="28575" cap="rnd">
              <a:solidFill>
                <a:schemeClr val="accent3"/>
              </a:solidFill>
              <a:round/>
            </a:ln>
            <a:effectLst/>
          </c:spPr>
          <c:marker>
            <c:symbol val="none"/>
          </c:marker>
          <c:cat>
            <c:numRef>
              <c:f>'Hidden worksheet'!$B$53:$BK$53</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'Hidden worksheet'!$B$56:$BK$56</c:f>
              <c:numCache>
                <c:formatCode>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2-66E2-4CC7-B26B-67229ED23CBC}"/>
            </c:ext>
          </c:extLst>
        </c:ser>
        <c:ser>
          <c:idx val="3"/>
          <c:order val="3"/>
          <c:tx>
            <c:strRef>
              <c:f>'Hidden worksheet'!$A$57</c:f>
              <c:strCache>
                <c:ptCount val="1"/>
                <c:pt idx="0">
                  <c:v>Example New build
(Please insert a brief description)</c:v>
                </c:pt>
              </c:strCache>
            </c:strRef>
          </c:tx>
          <c:spPr>
            <a:ln w="28575" cap="rnd">
              <a:solidFill>
                <a:schemeClr val="accent4"/>
              </a:solidFill>
              <a:round/>
            </a:ln>
            <a:effectLst/>
          </c:spPr>
          <c:marker>
            <c:symbol val="none"/>
          </c:marker>
          <c:cat>
            <c:numRef>
              <c:f>'Hidden worksheet'!$B$53:$BK$53</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'Hidden worksheet'!$B$57:$BK$57</c:f>
              <c:numCache>
                <c:formatCode>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3-66E2-4CC7-B26B-67229ED23CBC}"/>
            </c:ext>
          </c:extLst>
        </c:ser>
        <c:ser>
          <c:idx val="4"/>
          <c:order val="4"/>
          <c:tx>
            <c:strRef>
              <c:f>'Hidden worksheet'!$A$58</c:f>
              <c:strCache>
                <c:ptCount val="1"/>
                <c:pt idx="0">
                  <c:v>Please insert a brief description</c:v>
                </c:pt>
              </c:strCache>
            </c:strRef>
          </c:tx>
          <c:spPr>
            <a:ln w="28575" cap="rnd">
              <a:solidFill>
                <a:srgbClr val="C00000"/>
              </a:solidFill>
              <a:round/>
            </a:ln>
            <a:effectLst/>
          </c:spPr>
          <c:marker>
            <c:symbol val="none"/>
          </c:marker>
          <c:cat>
            <c:numRef>
              <c:f>'Hidden worksheet'!$B$53:$BK$53</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'Hidden worksheet'!$B$58:$BK$58</c:f>
              <c:numCache>
                <c:formatCode>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0-1156-447C-9DC2-C338F8275887}"/>
            </c:ext>
          </c:extLst>
        </c:ser>
        <c:ser>
          <c:idx val="5"/>
          <c:order val="5"/>
          <c:tx>
            <c:strRef>
              <c:f>'Hidden worksheet'!$A$59</c:f>
              <c:strCache>
                <c:ptCount val="1"/>
                <c:pt idx="0">
                  <c:v>Please insert a brief description (2)</c:v>
                </c:pt>
              </c:strCache>
            </c:strRef>
          </c:tx>
          <c:spPr>
            <a:ln w="28575" cap="rnd">
              <a:solidFill>
                <a:schemeClr val="accent6"/>
              </a:solidFill>
              <a:round/>
            </a:ln>
            <a:effectLst/>
          </c:spPr>
          <c:marker>
            <c:symbol val="none"/>
          </c:marker>
          <c:cat>
            <c:numRef>
              <c:f>'Hidden worksheet'!$B$53:$BK$53</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'Hidden worksheet'!$B$59:$BK$59</c:f>
              <c:numCache>
                <c:formatCode>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0-3BE1-46C4-8F16-30963B702E4F}"/>
            </c:ext>
          </c:extLst>
        </c:ser>
        <c:dLbls>
          <c:showLegendKey val="0"/>
          <c:showVal val="0"/>
          <c:showCatName val="0"/>
          <c:showSerName val="0"/>
          <c:showPercent val="0"/>
          <c:showBubbleSize val="0"/>
        </c:dLbls>
        <c:smooth val="0"/>
        <c:axId val="442045551"/>
        <c:axId val="442050543"/>
      </c:lineChart>
      <c:catAx>
        <c:axId val="442045551"/>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Century Gothic" panose="020B0502020202020204" pitchFamily="34" charset="0"/>
                    <a:ea typeface="+mn-ea"/>
                    <a:cs typeface="+mn-cs"/>
                  </a:defRPr>
                </a:pPr>
                <a:r>
                  <a:rPr lang="en-GB" sz="1000" b="0" i="0" baseline="0">
                    <a:effectLst/>
                  </a:rPr>
                  <a:t>Years (2024-2084)</a:t>
                </a:r>
                <a:endParaRPr lang="en-GB" sz="1000"/>
              </a:p>
            </c:rich>
          </c:tx>
          <c:layout>
            <c:manualLayout>
              <c:xMode val="edge"/>
              <c:yMode val="edge"/>
              <c:x val="0.46278871428195711"/>
              <c:y val="0.83601778558921325"/>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Century Gothic" panose="020B0502020202020204"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442050543"/>
        <c:crosses val="autoZero"/>
        <c:auto val="1"/>
        <c:lblAlgn val="ctr"/>
        <c:lblOffset val="100"/>
        <c:noMultiLvlLbl val="0"/>
      </c:catAx>
      <c:valAx>
        <c:axId val="442050543"/>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Century Gothic" panose="020B0502020202020204" pitchFamily="34" charset="0"/>
                    <a:ea typeface="+mn-ea"/>
                    <a:cs typeface="+mn-cs"/>
                  </a:defRPr>
                </a:pPr>
                <a:r>
                  <a:rPr lang="en-GB" sz="900" b="0" i="0" baseline="0">
                    <a:effectLst/>
                  </a:rPr>
                  <a:t>kgCO₂e/m² GIA</a:t>
                </a:r>
                <a:endParaRPr lang="en-GB" b="0"/>
              </a:p>
            </c:rich>
          </c:tx>
          <c:layout>
            <c:manualLayout>
              <c:xMode val="edge"/>
              <c:yMode val="edge"/>
              <c:x val="6.6170383004944718E-3"/>
              <c:y val="0.38275726095942564"/>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Century Gothic" panose="020B0502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442045551"/>
        <c:crosses val="autoZero"/>
        <c:crossBetween val="midCat"/>
      </c:valAx>
      <c:spPr>
        <a:noFill/>
        <a:ln>
          <a:noFill/>
        </a:ln>
        <a:effectLst/>
      </c:spPr>
    </c:plotArea>
    <c:legend>
      <c:legendPos val="b"/>
      <c:layout>
        <c:manualLayout>
          <c:xMode val="edge"/>
          <c:yMode val="edge"/>
          <c:x val="1.0839828766356181E-3"/>
          <c:y val="0.89248265926912085"/>
          <c:w val="0.99607479138794941"/>
          <c:h val="9.342243616228257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ysClr val="windowText" lastClr="000000">
                    <a:lumMod val="65000"/>
                    <a:lumOff val="35000"/>
                  </a:sysClr>
                </a:solidFill>
                <a:latin typeface="Century Gothic" panose="020B0502020202020204" pitchFamily="34" charset="0"/>
                <a:ea typeface="+mn-ea"/>
                <a:cs typeface="+mn-cs"/>
              </a:defRPr>
            </a:pPr>
            <a:r>
              <a:rPr lang="en-GB" sz="1200" b="1"/>
              <a:t>GLA benchmarking by stage </a:t>
            </a:r>
            <a:r>
              <a:rPr lang="en-GB" sz="1200" b="0" i="0" baseline="0">
                <a:effectLst/>
              </a:rPr>
              <a:t>(kgCO₂e/m² GIA)</a:t>
            </a:r>
            <a:r>
              <a:rPr lang="en-GB" sz="1200" b="1"/>
              <a:t> </a:t>
            </a:r>
          </a:p>
        </c:rich>
      </c:tx>
      <c:layout>
        <c:manualLayout>
          <c:xMode val="edge"/>
          <c:yMode val="edge"/>
          <c:x val="0.23282458496904515"/>
          <c:y val="1.8749999999999999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ysClr val="windowText" lastClr="000000">
                  <a:lumMod val="65000"/>
                  <a:lumOff val="35000"/>
                </a:sys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0.10906821295982273"/>
          <c:y val="0.11614074803149606"/>
          <c:w val="0.85586685018237296"/>
          <c:h val="0.69955954724409453"/>
        </c:manualLayout>
      </c:layout>
      <c:barChart>
        <c:barDir val="col"/>
        <c:grouping val="stacked"/>
        <c:varyColors val="0"/>
        <c:ser>
          <c:idx val="0"/>
          <c:order val="0"/>
          <c:tx>
            <c:strRef>
              <c:f>'Hidden worksheet'!$V$1</c:f>
              <c:strCache>
                <c:ptCount val="1"/>
                <c:pt idx="0">
                  <c:v>A1-A5 (excl. sequestration)</c:v>
                </c:pt>
              </c:strCache>
            </c:strRef>
          </c:tx>
          <c:spPr>
            <a:solidFill>
              <a:srgbClr val="EEBD4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'Hidden worksheet'!$U$2:$U$4</c:f>
              <c:strCache>
                <c:ptCount val="3"/>
                <c:pt idx="0">
                  <c:v>Office WLC benchmark</c:v>
                </c:pt>
                <c:pt idx="1">
                  <c:v>Office Aspirational WLC benchmark</c:v>
                </c:pt>
                <c:pt idx="2">
                  <c:v>Please insert a brief description (2)</c:v>
                </c:pt>
              </c:strCache>
            </c:strRef>
          </c:cat>
          <c:val>
            <c:numRef>
              <c:f>'Hidden worksheet'!$V$2:$V$4</c:f>
              <c:numCache>
                <c:formatCode>General</c:formatCode>
                <c:ptCount val="3"/>
                <c:pt idx="0">
                  <c:v>950</c:v>
                </c:pt>
                <c:pt idx="1">
                  <c:v>600</c:v>
                </c:pt>
                <c:pt idx="2">
                  <c:v>0</c:v>
                </c:pt>
              </c:numCache>
            </c:numRef>
          </c:val>
          <c:extLst>
            <c:ext xmlns:c16="http://schemas.microsoft.com/office/drawing/2014/chart" uri="{C3380CC4-5D6E-409C-BE32-E72D297353CC}">
              <c16:uniqueId val="{00000000-FE2E-4F47-9BA1-D9D3E92A8A68}"/>
            </c:ext>
          </c:extLst>
        </c:ser>
        <c:ser>
          <c:idx val="1"/>
          <c:order val="1"/>
          <c:tx>
            <c:strRef>
              <c:f>'Hidden worksheet'!$W$1</c:f>
              <c:strCache>
                <c:ptCount val="1"/>
                <c:pt idx="0">
                  <c:v>B-C (excl. B6&amp;B7)</c:v>
                </c:pt>
              </c:strCache>
            </c:strRef>
          </c:tx>
          <c:spPr>
            <a:solidFill>
              <a:srgbClr val="AEE3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'Hidden worksheet'!$U$2:$U$4</c:f>
              <c:strCache>
                <c:ptCount val="3"/>
                <c:pt idx="0">
                  <c:v>Office WLC benchmark</c:v>
                </c:pt>
                <c:pt idx="1">
                  <c:v>Office Aspirational WLC benchmark</c:v>
                </c:pt>
                <c:pt idx="2">
                  <c:v>Please insert a brief description (2)</c:v>
                </c:pt>
              </c:strCache>
            </c:strRef>
          </c:cat>
          <c:val>
            <c:numRef>
              <c:f>'Hidden worksheet'!$W$2:$W$4</c:f>
              <c:numCache>
                <c:formatCode>General</c:formatCode>
                <c:ptCount val="3"/>
                <c:pt idx="0">
                  <c:v>450</c:v>
                </c:pt>
                <c:pt idx="1">
                  <c:v>370</c:v>
                </c:pt>
                <c:pt idx="2">
                  <c:v>0</c:v>
                </c:pt>
              </c:numCache>
            </c:numRef>
          </c:val>
          <c:extLst>
            <c:ext xmlns:c16="http://schemas.microsoft.com/office/drawing/2014/chart" uri="{C3380CC4-5D6E-409C-BE32-E72D297353CC}">
              <c16:uniqueId val="{00000001-FE2E-4F47-9BA1-D9D3E92A8A68}"/>
            </c:ext>
          </c:extLst>
        </c:ser>
        <c:dLbls>
          <c:showLegendKey val="0"/>
          <c:showVal val="0"/>
          <c:showCatName val="0"/>
          <c:showSerName val="0"/>
          <c:showPercent val="0"/>
          <c:showBubbleSize val="0"/>
        </c:dLbls>
        <c:gapWidth val="150"/>
        <c:overlap val="100"/>
        <c:axId val="215337984"/>
        <c:axId val="215338400"/>
      </c:barChart>
      <c:catAx>
        <c:axId val="21533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15338400"/>
        <c:crosses val="autoZero"/>
        <c:auto val="1"/>
        <c:lblAlgn val="ctr"/>
        <c:lblOffset val="100"/>
        <c:noMultiLvlLbl val="0"/>
      </c:catAx>
      <c:valAx>
        <c:axId val="21533840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Century Gothic" panose="020B0502020202020204" pitchFamily="34" charset="0"/>
                    <a:ea typeface="+mn-ea"/>
                    <a:cs typeface="+mn-cs"/>
                  </a:defRPr>
                </a:pPr>
                <a:r>
                  <a:rPr lang="en-GB" sz="900" b="0" i="0" baseline="0">
                    <a:effectLst/>
                  </a:rPr>
                  <a:t>kgCO₂e/m² GIA</a:t>
                </a:r>
                <a:endParaRPr lang="en-GB" sz="900">
                  <a:effectLst/>
                </a:endParaRPr>
              </a:p>
            </c:rich>
          </c:tx>
          <c:layout>
            <c:manualLayout>
              <c:xMode val="edge"/>
              <c:yMode val="edge"/>
              <c:x val="1.8718189674040851E-2"/>
              <c:y val="0.37232159198130899"/>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Century Gothic" panose="020B0502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1533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Century Gothic" panose="020B0502020202020204" pitchFamily="34" charset="0"/>
                <a:ea typeface="+mn-ea"/>
                <a:cs typeface="+mn-cs"/>
              </a:defRPr>
            </a:pPr>
            <a:r>
              <a:rPr lang="en-GB" sz="1100" b="1" i="0" u="none" strike="noStrike" baseline="0">
                <a:effectLst/>
              </a:rPr>
              <a:t>Estimated WLC intensity </a:t>
            </a:r>
            <a:r>
              <a:rPr lang="en-GB" sz="1100" b="1" i="0" baseline="0">
                <a:effectLst/>
                <a:latin typeface="Century Gothic" panose="020B0502020202020204" pitchFamily="34" charset="0"/>
              </a:rPr>
              <a:t> </a:t>
            </a:r>
            <a:r>
              <a:rPr lang="en-GB" sz="1100" b="0" i="0" baseline="0">
                <a:effectLst/>
                <a:latin typeface="Century Gothic" panose="020B0502020202020204" pitchFamily="34" charset="0"/>
              </a:rPr>
              <a:t>(kgCO₂e/m² GIA)</a:t>
            </a:r>
            <a:endParaRPr lang="en-GB" sz="1100">
              <a:effectLst/>
              <a:latin typeface="Century Gothic" panose="020B0502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65000"/>
                    <a:lumOff val="35000"/>
                  </a:sysClr>
                </a:solidFill>
                <a:latin typeface="Century Gothic" panose="020B0502020202020204" pitchFamily="34" charset="0"/>
              </a:defRPr>
            </a:pPr>
            <a:endParaRPr lang="en-GB" sz="1100">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0.10492731746719852"/>
          <c:y val="0.10688695314640127"/>
          <c:w val="0.86451726952629837"/>
          <c:h val="0.6642606935264036"/>
        </c:manualLayout>
      </c:layout>
      <c:barChart>
        <c:barDir val="col"/>
        <c:grouping val="stacked"/>
        <c:varyColors val="0"/>
        <c:ser>
          <c:idx val="0"/>
          <c:order val="0"/>
          <c:tx>
            <c:v>Estimated building demolition</c:v>
          </c:tx>
          <c:spPr>
            <a:solidFill>
              <a:schemeClr val="accent2"/>
            </a:solidFill>
            <a:ln>
              <a:noFill/>
            </a:ln>
            <a:effectLst/>
          </c:spPr>
          <c:invertIfNegative val="0"/>
          <c:cat>
            <c:strRef>
              <c:f>'Dashboard 1'!$C$3:$H$3</c:f>
              <c:strCache>
                <c:ptCount val="6"/>
                <c:pt idx="0">
                  <c:v>Example Minor refurbishment
(Please insert a brief description)</c:v>
                </c:pt>
                <c:pt idx="1">
                  <c:v>Example Major refurbishment
(Please insert a brief description)</c:v>
                </c:pt>
                <c:pt idx="2">
                  <c:v>Example Major refurbishment with extension
(Please insert a brief description)</c:v>
                </c:pt>
                <c:pt idx="3">
                  <c:v>Example New build
(Please insert a brief description)</c:v>
                </c:pt>
                <c:pt idx="4">
                  <c:v>Please insert a brief description</c:v>
                </c:pt>
                <c:pt idx="5">
                  <c:v>Please insert a brief description (2)</c:v>
                </c:pt>
              </c:strCache>
            </c:strRef>
          </c:cat>
          <c:val>
            <c:numRef>
              <c:f>'Dashboard 1'!$C$13:$H$13</c:f>
              <c:numCache>
                <c:formatCode>#,##0</c:formatCode>
                <c:ptCount val="6"/>
              </c:numCache>
            </c:numRef>
          </c:val>
          <c:extLst>
            <c:ext xmlns:c16="http://schemas.microsoft.com/office/drawing/2014/chart" uri="{C3380CC4-5D6E-409C-BE32-E72D297353CC}">
              <c16:uniqueId val="{00000000-2713-41AB-94FB-9B1B07488297}"/>
            </c:ext>
          </c:extLst>
        </c:ser>
        <c:ser>
          <c:idx val="1"/>
          <c:order val="1"/>
          <c:tx>
            <c:v>A1-A5</c:v>
          </c:tx>
          <c:spPr>
            <a:solidFill>
              <a:srgbClr val="EEBD42"/>
            </a:solidFill>
            <a:ln>
              <a:noFill/>
            </a:ln>
            <a:effectLst/>
          </c:spPr>
          <c:invertIfNegative val="0"/>
          <c:cat>
            <c:strRef>
              <c:f>'Dashboard 1'!$C$3:$H$3</c:f>
              <c:strCache>
                <c:ptCount val="6"/>
                <c:pt idx="0">
                  <c:v>Example Minor refurbishment
(Please insert a brief description)</c:v>
                </c:pt>
                <c:pt idx="1">
                  <c:v>Example Major refurbishment
(Please insert a brief description)</c:v>
                </c:pt>
                <c:pt idx="2">
                  <c:v>Example Major refurbishment with extension
(Please insert a brief description)</c:v>
                </c:pt>
                <c:pt idx="3">
                  <c:v>Example New build
(Please insert a brief description)</c:v>
                </c:pt>
                <c:pt idx="4">
                  <c:v>Please insert a brief description</c:v>
                </c:pt>
                <c:pt idx="5">
                  <c:v>Please insert a brief description (2)</c:v>
                </c:pt>
              </c:strCache>
            </c:strRef>
          </c:cat>
          <c:val>
            <c:numRef>
              <c:f>'Dashboard 1'!$C$14:$H$14</c:f>
              <c:numCache>
                <c:formatCode>#,##0</c:formatCode>
                <c:ptCount val="6"/>
              </c:numCache>
            </c:numRef>
          </c:val>
          <c:extLst>
            <c:ext xmlns:c16="http://schemas.microsoft.com/office/drawing/2014/chart" uri="{C3380CC4-5D6E-409C-BE32-E72D297353CC}">
              <c16:uniqueId val="{00000004-2713-41AB-94FB-9B1B07488297}"/>
            </c:ext>
          </c:extLst>
        </c:ser>
        <c:ser>
          <c:idx val="2"/>
          <c:order val="2"/>
          <c:tx>
            <c:v>B-C (excl. B6 &amp; B7)</c:v>
          </c:tx>
          <c:spPr>
            <a:solidFill>
              <a:srgbClr val="AEE3E4"/>
            </a:solidFill>
            <a:ln>
              <a:noFill/>
            </a:ln>
            <a:effectLst/>
          </c:spPr>
          <c:invertIfNegative val="0"/>
          <c:cat>
            <c:strRef>
              <c:f>'Dashboard 1'!$C$3:$H$3</c:f>
              <c:strCache>
                <c:ptCount val="6"/>
                <c:pt idx="0">
                  <c:v>Example Minor refurbishment
(Please insert a brief description)</c:v>
                </c:pt>
                <c:pt idx="1">
                  <c:v>Example Major refurbishment
(Please insert a brief description)</c:v>
                </c:pt>
                <c:pt idx="2">
                  <c:v>Example Major refurbishment with extension
(Please insert a brief description)</c:v>
                </c:pt>
                <c:pt idx="3">
                  <c:v>Example New build
(Please insert a brief description)</c:v>
                </c:pt>
                <c:pt idx="4">
                  <c:v>Please insert a brief description</c:v>
                </c:pt>
                <c:pt idx="5">
                  <c:v>Please insert a brief description (2)</c:v>
                </c:pt>
              </c:strCache>
            </c:strRef>
          </c:cat>
          <c:val>
            <c:numRef>
              <c:f>'Dashboard 1'!$C$15:$H$15</c:f>
              <c:numCache>
                <c:formatCode>#,##0</c:formatCode>
                <c:ptCount val="6"/>
              </c:numCache>
            </c:numRef>
          </c:val>
          <c:extLst>
            <c:ext xmlns:c16="http://schemas.microsoft.com/office/drawing/2014/chart" uri="{C3380CC4-5D6E-409C-BE32-E72D297353CC}">
              <c16:uniqueId val="{00000005-2713-41AB-94FB-9B1B07488297}"/>
            </c:ext>
          </c:extLst>
        </c:ser>
        <c:ser>
          <c:idx val="3"/>
          <c:order val="3"/>
          <c:tx>
            <c:v>B6</c:v>
          </c:tx>
          <c:spPr>
            <a:solidFill>
              <a:schemeClr val="bg1">
                <a:lumMod val="75000"/>
              </a:schemeClr>
            </a:solidFill>
            <a:ln>
              <a:noFill/>
            </a:ln>
            <a:effectLst/>
          </c:spPr>
          <c:invertIfNegative val="0"/>
          <c:cat>
            <c:strRef>
              <c:f>'Dashboard 1'!$C$3:$H$3</c:f>
              <c:strCache>
                <c:ptCount val="6"/>
                <c:pt idx="0">
                  <c:v>Example Minor refurbishment
(Please insert a brief description)</c:v>
                </c:pt>
                <c:pt idx="1">
                  <c:v>Example Major refurbishment
(Please insert a brief description)</c:v>
                </c:pt>
                <c:pt idx="2">
                  <c:v>Example Major refurbishment with extension
(Please insert a brief description)</c:v>
                </c:pt>
                <c:pt idx="3">
                  <c:v>Example New build
(Please insert a brief description)</c:v>
                </c:pt>
                <c:pt idx="4">
                  <c:v>Please insert a brief description</c:v>
                </c:pt>
                <c:pt idx="5">
                  <c:v>Please insert a brief description (2)</c:v>
                </c:pt>
              </c:strCache>
            </c:strRef>
          </c:cat>
          <c:val>
            <c:numRef>
              <c:f>'Dashboard 1'!$C$19:$H$19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2713-41AB-94FB-9B1B07488297}"/>
            </c:ext>
          </c:extLst>
        </c:ser>
        <c:dLbls>
          <c:showLegendKey val="0"/>
          <c:showVal val="0"/>
          <c:showCatName val="0"/>
          <c:showSerName val="0"/>
          <c:showPercent val="0"/>
          <c:showBubbleSize val="0"/>
        </c:dLbls>
        <c:gapWidth val="150"/>
        <c:overlap val="100"/>
        <c:axId val="307053072"/>
        <c:axId val="307073456"/>
      </c:barChart>
      <c:catAx>
        <c:axId val="30705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07073456"/>
        <c:crosses val="autoZero"/>
        <c:auto val="1"/>
        <c:lblAlgn val="ctr"/>
        <c:lblOffset val="100"/>
        <c:noMultiLvlLbl val="0"/>
      </c:catAx>
      <c:valAx>
        <c:axId val="307073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Century Gothic" panose="020B0502020202020204" pitchFamily="34" charset="0"/>
                    <a:ea typeface="+mn-ea"/>
                    <a:cs typeface="+mn-cs"/>
                  </a:defRPr>
                </a:pPr>
                <a:r>
                  <a:rPr lang="en-GB" sz="900" b="0" i="0" baseline="0">
                    <a:effectLst/>
                  </a:rPr>
                  <a:t>kgCO₂e/m² GIA</a:t>
                </a:r>
                <a:endParaRPr lang="en-GB" sz="900">
                  <a:effectLst/>
                </a:endParaRPr>
              </a:p>
            </c:rich>
          </c:tx>
          <c:layout>
            <c:manualLayout>
              <c:xMode val="edge"/>
              <c:yMode val="edge"/>
              <c:x val="1.2910472129589991E-2"/>
              <c:y val="0.30805600030614749"/>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Century Gothic" panose="020B0502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07053072"/>
        <c:crosses val="autoZero"/>
        <c:crossBetween val="between"/>
      </c:valAx>
      <c:spPr>
        <a:noFill/>
        <a:ln>
          <a:noFill/>
        </a:ln>
        <a:effectLst/>
      </c:spPr>
    </c:plotArea>
    <c:legend>
      <c:legendPos val="b"/>
      <c:layout>
        <c:manualLayout>
          <c:xMode val="edge"/>
          <c:yMode val="edge"/>
          <c:x val="1.3259509056290204E-2"/>
          <c:y val="0.94611501848284518"/>
          <c:w val="0.98674049094370975"/>
          <c:h val="4.89317651184359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Century Gothic" panose="020B0502020202020204" pitchFamily="34" charset="0"/>
                <a:ea typeface="+mn-ea"/>
                <a:cs typeface="+mn-cs"/>
              </a:defRPr>
            </a:pPr>
            <a:r>
              <a:rPr lang="en-GB" sz="1100" b="1" i="0" u="none" strike="noStrike" baseline="0">
                <a:effectLst/>
              </a:rPr>
              <a:t>Estimated Total WLC </a:t>
            </a:r>
            <a:r>
              <a:rPr lang="en-GB" sz="1100" b="0" i="0" baseline="0">
                <a:effectLst/>
                <a:latin typeface="Century Gothic" panose="020B0502020202020204" pitchFamily="34" charset="0"/>
              </a:rPr>
              <a:t>(tCO₂e)</a:t>
            </a:r>
            <a:endParaRPr lang="en-GB" sz="1100">
              <a:effectLst/>
              <a:latin typeface="Century Gothic" panose="020B0502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65000"/>
                    <a:lumOff val="35000"/>
                  </a:sysClr>
                </a:solidFill>
                <a:latin typeface="Century Gothic" panose="020B0502020202020204" pitchFamily="34" charset="0"/>
              </a:defRPr>
            </a:pPr>
            <a:endParaRPr lang="en-GB" sz="1100">
              <a:latin typeface="Century Gothic" panose="020B0502020202020204" pitchFamily="34" charset="0"/>
            </a:endParaRPr>
          </a:p>
        </c:rich>
      </c:tx>
      <c:layout>
        <c:manualLayout>
          <c:xMode val="edge"/>
          <c:yMode val="edge"/>
          <c:x val="0.34212046482659947"/>
          <c:y val="1.9031201930293354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lumMod val="65000"/>
                  <a:lumOff val="35000"/>
                </a:sys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9.2968440382863574E-2"/>
          <c:y val="0.13350510768747098"/>
          <c:w val="0.87647607681858031"/>
          <c:h val="0.63764246472328923"/>
        </c:manualLayout>
      </c:layout>
      <c:barChart>
        <c:barDir val="col"/>
        <c:grouping val="stacked"/>
        <c:varyColors val="0"/>
        <c:ser>
          <c:idx val="0"/>
          <c:order val="0"/>
          <c:tx>
            <c:v>Total existing building demolition</c:v>
          </c:tx>
          <c:spPr>
            <a:solidFill>
              <a:schemeClr val="accent2"/>
            </a:solidFill>
            <a:ln>
              <a:noFill/>
            </a:ln>
            <a:effectLst/>
          </c:spPr>
          <c:invertIfNegative val="0"/>
          <c:cat>
            <c:strRef>
              <c:f>'Dashboard 1'!$C$3:$H$3</c:f>
              <c:strCache>
                <c:ptCount val="6"/>
                <c:pt idx="0">
                  <c:v>Example Minor refurbishment
(Please insert a brief description)</c:v>
                </c:pt>
                <c:pt idx="1">
                  <c:v>Example Major refurbishment
(Please insert a brief description)</c:v>
                </c:pt>
                <c:pt idx="2">
                  <c:v>Example Major refurbishment with extension
(Please insert a brief description)</c:v>
                </c:pt>
                <c:pt idx="3">
                  <c:v>Example New build
(Please insert a brief description)</c:v>
                </c:pt>
                <c:pt idx="4">
                  <c:v>Please insert a brief description</c:v>
                </c:pt>
                <c:pt idx="5">
                  <c:v>Please insert a brief description (2)</c:v>
                </c:pt>
              </c:strCache>
            </c:strRef>
          </c:cat>
          <c:val>
            <c:numRef>
              <c:f>'Dashboard 1'!$C$31:$H$31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DE9-4D23-8BDF-F4027D2E4DA9}"/>
            </c:ext>
          </c:extLst>
        </c:ser>
        <c:ser>
          <c:idx val="1"/>
          <c:order val="1"/>
          <c:tx>
            <c:v>A1-A5</c:v>
          </c:tx>
          <c:spPr>
            <a:solidFill>
              <a:srgbClr val="EEBD42"/>
            </a:solidFill>
            <a:ln>
              <a:noFill/>
            </a:ln>
            <a:effectLst/>
          </c:spPr>
          <c:invertIfNegative val="0"/>
          <c:cat>
            <c:strRef>
              <c:f>'Dashboard 1'!$C$3:$H$3</c:f>
              <c:strCache>
                <c:ptCount val="6"/>
                <c:pt idx="0">
                  <c:v>Example Minor refurbishment
(Please insert a brief description)</c:v>
                </c:pt>
                <c:pt idx="1">
                  <c:v>Example Major refurbishment
(Please insert a brief description)</c:v>
                </c:pt>
                <c:pt idx="2">
                  <c:v>Example Major refurbishment with extension
(Please insert a brief description)</c:v>
                </c:pt>
                <c:pt idx="3">
                  <c:v>Example New build
(Please insert a brief description)</c:v>
                </c:pt>
                <c:pt idx="4">
                  <c:v>Please insert a brief description</c:v>
                </c:pt>
                <c:pt idx="5">
                  <c:v>Please insert a brief description (2)</c:v>
                </c:pt>
              </c:strCache>
            </c:strRef>
          </c:cat>
          <c:val>
            <c:numRef>
              <c:f>'Dashboard 1'!$C$32:$H$32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8DE9-4D23-8BDF-F4027D2E4DA9}"/>
            </c:ext>
          </c:extLst>
        </c:ser>
        <c:ser>
          <c:idx val="2"/>
          <c:order val="2"/>
          <c:tx>
            <c:v>B-C (excl. B6&amp;B7)</c:v>
          </c:tx>
          <c:spPr>
            <a:solidFill>
              <a:srgbClr val="AEE3E4"/>
            </a:solidFill>
            <a:ln>
              <a:noFill/>
            </a:ln>
            <a:effectLst/>
          </c:spPr>
          <c:invertIfNegative val="0"/>
          <c:cat>
            <c:strRef>
              <c:f>'Dashboard 1'!$C$3:$H$3</c:f>
              <c:strCache>
                <c:ptCount val="6"/>
                <c:pt idx="0">
                  <c:v>Example Minor refurbishment
(Please insert a brief description)</c:v>
                </c:pt>
                <c:pt idx="1">
                  <c:v>Example Major refurbishment
(Please insert a brief description)</c:v>
                </c:pt>
                <c:pt idx="2">
                  <c:v>Example Major refurbishment with extension
(Please insert a brief description)</c:v>
                </c:pt>
                <c:pt idx="3">
                  <c:v>Example New build
(Please insert a brief description)</c:v>
                </c:pt>
                <c:pt idx="4">
                  <c:v>Please insert a brief description</c:v>
                </c:pt>
                <c:pt idx="5">
                  <c:v>Please insert a brief description (2)</c:v>
                </c:pt>
              </c:strCache>
            </c:strRef>
          </c:cat>
          <c:val>
            <c:numRef>
              <c:f>'Dashboard 1'!$C$33:$H$33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8DE9-4D23-8BDF-F4027D2E4DA9}"/>
            </c:ext>
          </c:extLst>
        </c:ser>
        <c:ser>
          <c:idx val="3"/>
          <c:order val="3"/>
          <c:tx>
            <c:v>B6</c:v>
          </c:tx>
          <c:spPr>
            <a:solidFill>
              <a:schemeClr val="bg1">
                <a:lumMod val="75000"/>
              </a:schemeClr>
            </a:solidFill>
            <a:ln>
              <a:noFill/>
            </a:ln>
            <a:effectLst/>
          </c:spPr>
          <c:invertIfNegative val="0"/>
          <c:cat>
            <c:strRef>
              <c:f>'Dashboard 1'!$C$3:$H$3</c:f>
              <c:strCache>
                <c:ptCount val="6"/>
                <c:pt idx="0">
                  <c:v>Example Minor refurbishment
(Please insert a brief description)</c:v>
                </c:pt>
                <c:pt idx="1">
                  <c:v>Example Major refurbishment
(Please insert a brief description)</c:v>
                </c:pt>
                <c:pt idx="2">
                  <c:v>Example Major refurbishment with extension
(Please insert a brief description)</c:v>
                </c:pt>
                <c:pt idx="3">
                  <c:v>Example New build
(Please insert a brief description)</c:v>
                </c:pt>
                <c:pt idx="4">
                  <c:v>Please insert a brief description</c:v>
                </c:pt>
                <c:pt idx="5">
                  <c:v>Please insert a brief description (2)</c:v>
                </c:pt>
              </c:strCache>
            </c:strRef>
          </c:cat>
          <c:val>
            <c:numRef>
              <c:f>'Dashboard 1'!$C$34:$H$34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8DE9-4D23-8BDF-F4027D2E4DA9}"/>
            </c:ext>
          </c:extLst>
        </c:ser>
        <c:dLbls>
          <c:showLegendKey val="0"/>
          <c:showVal val="0"/>
          <c:showCatName val="0"/>
          <c:showSerName val="0"/>
          <c:showPercent val="0"/>
          <c:showBubbleSize val="0"/>
        </c:dLbls>
        <c:gapWidth val="150"/>
        <c:overlap val="100"/>
        <c:axId val="307053072"/>
        <c:axId val="307073456"/>
      </c:barChart>
      <c:catAx>
        <c:axId val="30705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07073456"/>
        <c:crosses val="autoZero"/>
        <c:auto val="1"/>
        <c:lblAlgn val="ctr"/>
        <c:lblOffset val="100"/>
        <c:noMultiLvlLbl val="0"/>
      </c:catAx>
      <c:valAx>
        <c:axId val="307073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Century Gothic" panose="020B0502020202020204" pitchFamily="34" charset="0"/>
                    <a:ea typeface="+mn-ea"/>
                    <a:cs typeface="+mn-cs"/>
                  </a:defRPr>
                </a:pPr>
                <a:r>
                  <a:rPr lang="en-GB" sz="900" b="0" i="0" baseline="0">
                    <a:effectLst/>
                  </a:rPr>
                  <a:t>tCO₂e</a:t>
                </a:r>
                <a:endParaRPr lang="en-GB" sz="900">
                  <a:effectLst/>
                </a:endParaRPr>
              </a:p>
            </c:rich>
          </c:tx>
          <c:layout>
            <c:manualLayout>
              <c:xMode val="edge"/>
              <c:yMode val="edge"/>
              <c:x val="2.5388154803713029E-3"/>
              <c:y val="0.40166356330173453"/>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Century Gothic" panose="020B0502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07053072"/>
        <c:crosses val="autoZero"/>
        <c:crossBetween val="between"/>
      </c:valAx>
      <c:spPr>
        <a:noFill/>
        <a:ln>
          <a:noFill/>
        </a:ln>
        <a:effectLst/>
      </c:spPr>
    </c:plotArea>
    <c:legend>
      <c:legendPos val="b"/>
      <c:layout>
        <c:manualLayout>
          <c:xMode val="edge"/>
          <c:yMode val="edge"/>
          <c:x val="7.5247555507411618E-4"/>
          <c:y val="0.94889609998869906"/>
          <c:w val="0.99757594152566031"/>
          <c:h val="4.85719929386998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lineChart>
        <c:grouping val="standard"/>
        <c:varyColors val="0"/>
        <c:ser>
          <c:idx val="0"/>
          <c:order val="0"/>
          <c:tx>
            <c:strRef>
              <c:f>'Hidden worksheet'!$A$43</c:f>
              <c:strCache>
                <c:ptCount val="1"/>
                <c:pt idx="0">
                  <c:v>Example Minor refurbishment
(Please insert a brief description)</c:v>
                </c:pt>
              </c:strCache>
            </c:strRef>
          </c:tx>
          <c:spPr>
            <a:ln w="28575" cap="rnd">
              <a:solidFill>
                <a:schemeClr val="accent1"/>
              </a:solidFill>
              <a:round/>
            </a:ln>
            <a:effectLst/>
          </c:spPr>
          <c:marker>
            <c:symbol val="none"/>
          </c:marker>
          <c:cat>
            <c:numRef>
              <c:f>'Hidden worksheet'!$B$42:$BK$42</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numCache>
            </c:numRef>
          </c:cat>
          <c:val>
            <c:numRef>
              <c:f>'Hidden worksheet'!$B$43:$BK$43</c:f>
              <c:numCache>
                <c:formatCode>0.00</c:formatCode>
                <c:ptCount val="62"/>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formatCode="General">
                  <c:v>0</c:v>
                </c:pt>
                <c:pt idx="61" formatCode="0.000">
                  <c:v>0</c:v>
                </c:pt>
              </c:numCache>
            </c:numRef>
          </c:val>
          <c:smooth val="0"/>
          <c:extLst>
            <c:ext xmlns:c16="http://schemas.microsoft.com/office/drawing/2014/chart" uri="{C3380CC4-5D6E-409C-BE32-E72D297353CC}">
              <c16:uniqueId val="{00000000-FF76-49A1-87EC-A20B44D2B7CA}"/>
            </c:ext>
          </c:extLst>
        </c:ser>
        <c:ser>
          <c:idx val="1"/>
          <c:order val="1"/>
          <c:tx>
            <c:strRef>
              <c:f>'Hidden worksheet'!$A$44</c:f>
              <c:strCache>
                <c:ptCount val="1"/>
                <c:pt idx="0">
                  <c:v>Example Major refurbishment
(Please insert a brief description)</c:v>
                </c:pt>
              </c:strCache>
            </c:strRef>
          </c:tx>
          <c:spPr>
            <a:ln w="28575" cap="rnd">
              <a:solidFill>
                <a:schemeClr val="accent2"/>
              </a:solidFill>
              <a:round/>
            </a:ln>
            <a:effectLst/>
          </c:spPr>
          <c:marker>
            <c:symbol val="none"/>
          </c:marker>
          <c:cat>
            <c:numRef>
              <c:f>'Hidden worksheet'!$B$42:$BK$42</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numCache>
            </c:numRef>
          </c:cat>
          <c:val>
            <c:numRef>
              <c:f>'Hidden worksheet'!$B$44:$BK$44</c:f>
              <c:numCache>
                <c:formatCode>0.00</c:formatCode>
                <c:ptCount val="62"/>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formatCode="General">
                  <c:v>0</c:v>
                </c:pt>
                <c:pt idx="61" formatCode="0.000">
                  <c:v>0</c:v>
                </c:pt>
              </c:numCache>
            </c:numRef>
          </c:val>
          <c:smooth val="0"/>
          <c:extLst>
            <c:ext xmlns:c16="http://schemas.microsoft.com/office/drawing/2014/chart" uri="{C3380CC4-5D6E-409C-BE32-E72D297353CC}">
              <c16:uniqueId val="{00000001-FF76-49A1-87EC-A20B44D2B7CA}"/>
            </c:ext>
          </c:extLst>
        </c:ser>
        <c:ser>
          <c:idx val="2"/>
          <c:order val="2"/>
          <c:tx>
            <c:strRef>
              <c:f>'Hidden worksheet'!$A$45</c:f>
              <c:strCache>
                <c:ptCount val="1"/>
                <c:pt idx="0">
                  <c:v>Example Major refurbishment with extension
(Please insert a brief description)</c:v>
                </c:pt>
              </c:strCache>
            </c:strRef>
          </c:tx>
          <c:spPr>
            <a:ln w="28575" cap="rnd">
              <a:solidFill>
                <a:schemeClr val="accent3"/>
              </a:solidFill>
              <a:round/>
            </a:ln>
            <a:effectLst/>
          </c:spPr>
          <c:marker>
            <c:symbol val="none"/>
          </c:marker>
          <c:cat>
            <c:numRef>
              <c:f>'Hidden worksheet'!$B$42:$BK$42</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numCache>
            </c:numRef>
          </c:cat>
          <c:val>
            <c:numRef>
              <c:f>'Hidden worksheet'!$B$45:$BK$45</c:f>
              <c:numCache>
                <c:formatCode>0.00</c:formatCode>
                <c:ptCount val="62"/>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formatCode="General">
                  <c:v>0</c:v>
                </c:pt>
                <c:pt idx="61" formatCode="0.000">
                  <c:v>0</c:v>
                </c:pt>
              </c:numCache>
            </c:numRef>
          </c:val>
          <c:smooth val="0"/>
          <c:extLst>
            <c:ext xmlns:c16="http://schemas.microsoft.com/office/drawing/2014/chart" uri="{C3380CC4-5D6E-409C-BE32-E72D297353CC}">
              <c16:uniqueId val="{00000002-FF76-49A1-87EC-A20B44D2B7CA}"/>
            </c:ext>
          </c:extLst>
        </c:ser>
        <c:ser>
          <c:idx val="3"/>
          <c:order val="3"/>
          <c:tx>
            <c:strRef>
              <c:f>'Hidden worksheet'!$A$46</c:f>
              <c:strCache>
                <c:ptCount val="1"/>
                <c:pt idx="0">
                  <c:v>Example New build
(Please insert a brief description)</c:v>
                </c:pt>
              </c:strCache>
            </c:strRef>
          </c:tx>
          <c:spPr>
            <a:ln w="28575" cap="rnd">
              <a:solidFill>
                <a:schemeClr val="accent4"/>
              </a:solidFill>
              <a:round/>
            </a:ln>
            <a:effectLst/>
          </c:spPr>
          <c:marker>
            <c:symbol val="none"/>
          </c:marker>
          <c:cat>
            <c:numRef>
              <c:f>'Hidden worksheet'!$B$42:$BK$42</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numCache>
            </c:numRef>
          </c:cat>
          <c:val>
            <c:numRef>
              <c:f>'Hidden worksheet'!$B$46:$BK$46</c:f>
              <c:numCache>
                <c:formatCode>0.00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formatCode="General">
                  <c:v>0</c:v>
                </c:pt>
                <c:pt idx="61" formatCode="0.000">
                  <c:v>0</c:v>
                </c:pt>
              </c:numCache>
            </c:numRef>
          </c:val>
          <c:smooth val="0"/>
          <c:extLst>
            <c:ext xmlns:c16="http://schemas.microsoft.com/office/drawing/2014/chart" uri="{C3380CC4-5D6E-409C-BE32-E72D297353CC}">
              <c16:uniqueId val="{00000003-FF76-49A1-87EC-A20B44D2B7CA}"/>
            </c:ext>
          </c:extLst>
        </c:ser>
        <c:dLbls>
          <c:showLegendKey val="0"/>
          <c:showVal val="0"/>
          <c:showCatName val="0"/>
          <c:showSerName val="0"/>
          <c:showPercent val="0"/>
          <c:showBubbleSize val="0"/>
        </c:dLbls>
        <c:smooth val="0"/>
        <c:axId val="1037137007"/>
        <c:axId val="1037132015"/>
      </c:lineChart>
      <c:catAx>
        <c:axId val="103713700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GB">
                    <a:latin typeface="Century Gothic" panose="020B0502020202020204" pitchFamily="34" charset="0"/>
                  </a:rPr>
                  <a:t>Years</a:t>
                </a:r>
                <a:r>
                  <a:rPr lang="en-GB" baseline="0">
                    <a:latin typeface="Century Gothic" panose="020B0502020202020204" pitchFamily="34" charset="0"/>
                  </a:rPr>
                  <a:t> (2024-2084)</a:t>
                </a:r>
                <a:endParaRPr lang="en-GB">
                  <a:latin typeface="Century Gothic" panose="020B0502020202020204" pitchFamily="34" charset="0"/>
                </a:endParaRPr>
              </a:p>
            </c:rich>
          </c:tx>
          <c:layout>
            <c:manualLayout>
              <c:xMode val="edge"/>
              <c:yMode val="edge"/>
              <c:x val="0.43410932335236341"/>
              <c:y val="0.868533472627960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037132015"/>
        <c:crosses val="autoZero"/>
        <c:auto val="1"/>
        <c:lblAlgn val="ctr"/>
        <c:lblOffset val="100"/>
        <c:noMultiLvlLbl val="0"/>
      </c:catAx>
      <c:valAx>
        <c:axId val="1037132015"/>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layout>
            <c:manualLayout>
              <c:xMode val="edge"/>
              <c:yMode val="edge"/>
              <c:x val="9.2432111752606544E-3"/>
              <c:y val="0.387885494657148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037137007"/>
        <c:crosses val="autoZero"/>
        <c:crossBetween val="between"/>
      </c:valAx>
      <c:spPr>
        <a:noFill/>
        <a:ln>
          <a:noFill/>
        </a:ln>
        <a:effectLst/>
      </c:spPr>
    </c:plotArea>
    <c:legend>
      <c:legendPos val="b"/>
      <c:layout>
        <c:manualLayout>
          <c:xMode val="edge"/>
          <c:yMode val="edge"/>
          <c:x val="0.13200752084430548"/>
          <c:y val="0.92592079552709472"/>
          <c:w val="0.68861341006169019"/>
          <c:h val="5.44231848168856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Century Gothic" panose="020B0502020202020204" pitchFamily="34" charset="0"/>
                <a:ea typeface="+mn-ea"/>
                <a:cs typeface="+mn-cs"/>
              </a:defRPr>
            </a:pPr>
            <a:r>
              <a:rPr lang="en-GB" sz="1200" b="1" i="0" baseline="0">
                <a:effectLst/>
              </a:rPr>
              <a:t>Cumulative carbon emissions </a:t>
            </a:r>
            <a:r>
              <a:rPr lang="en-GB" sz="1200" b="0" i="0" baseline="0">
                <a:effectLst/>
              </a:rPr>
              <a:t>(kgCO₂e/m² GIA)</a:t>
            </a:r>
            <a:endParaRPr lang="en-GB" sz="12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Century Gothic" panose="020B0502020202020204" pitchFamily="34" charset="0"/>
              <a:ea typeface="+mn-ea"/>
              <a:cs typeface="+mn-cs"/>
            </a:defRPr>
          </a:pPr>
          <a:endParaRPr lang="en-US"/>
        </a:p>
      </c:txPr>
    </c:title>
    <c:autoTitleDeleted val="0"/>
    <c:plotArea>
      <c:layout/>
      <c:lineChart>
        <c:grouping val="standard"/>
        <c:varyColors val="0"/>
        <c:ser>
          <c:idx val="0"/>
          <c:order val="0"/>
          <c:tx>
            <c:strRef>
              <c:f>'Hidden worksheet'!$A$54</c:f>
              <c:strCache>
                <c:ptCount val="1"/>
                <c:pt idx="0">
                  <c:v>Example Minor refurbishment
(Please insert a brief description)</c:v>
                </c:pt>
              </c:strCache>
            </c:strRef>
          </c:tx>
          <c:spPr>
            <a:ln w="28575" cap="rnd">
              <a:solidFill>
                <a:schemeClr val="accent1"/>
              </a:solidFill>
              <a:round/>
            </a:ln>
            <a:effectLst/>
          </c:spPr>
          <c:marker>
            <c:symbol val="none"/>
          </c:marker>
          <c:cat>
            <c:numRef>
              <c:f>'Hidden worksheet'!$B$53:$BK$53</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'Hidden worksheet'!$B$54:$BK$54</c:f>
              <c:numCache>
                <c:formatCode>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0-E968-4BB7-9BF8-862AAFFC4181}"/>
            </c:ext>
          </c:extLst>
        </c:ser>
        <c:ser>
          <c:idx val="1"/>
          <c:order val="1"/>
          <c:tx>
            <c:strRef>
              <c:f>'Hidden worksheet'!$A$55</c:f>
              <c:strCache>
                <c:ptCount val="1"/>
                <c:pt idx="0">
                  <c:v>Example Major refurbishment
(Please insert a brief description)</c:v>
                </c:pt>
              </c:strCache>
            </c:strRef>
          </c:tx>
          <c:spPr>
            <a:ln w="28575" cap="rnd">
              <a:solidFill>
                <a:schemeClr val="accent2"/>
              </a:solidFill>
              <a:round/>
            </a:ln>
            <a:effectLst/>
          </c:spPr>
          <c:marker>
            <c:symbol val="none"/>
          </c:marker>
          <c:cat>
            <c:numRef>
              <c:f>'Hidden worksheet'!$B$53:$BK$53</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'Hidden worksheet'!$B$55:$BK$55</c:f>
              <c:numCache>
                <c:formatCode>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1-E968-4BB7-9BF8-862AAFFC4181}"/>
            </c:ext>
          </c:extLst>
        </c:ser>
        <c:ser>
          <c:idx val="2"/>
          <c:order val="2"/>
          <c:tx>
            <c:strRef>
              <c:f>'Hidden worksheet'!$A$56</c:f>
              <c:strCache>
                <c:ptCount val="1"/>
                <c:pt idx="0">
                  <c:v>Example Major refurbishment with extension
(Please insert a brief description)</c:v>
                </c:pt>
              </c:strCache>
            </c:strRef>
          </c:tx>
          <c:spPr>
            <a:ln w="28575" cap="rnd">
              <a:solidFill>
                <a:schemeClr val="accent3"/>
              </a:solidFill>
              <a:round/>
            </a:ln>
            <a:effectLst/>
          </c:spPr>
          <c:marker>
            <c:symbol val="none"/>
          </c:marker>
          <c:cat>
            <c:numRef>
              <c:f>'Hidden worksheet'!$B$53:$BK$53</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'Hidden worksheet'!$B$56:$BK$56</c:f>
              <c:numCache>
                <c:formatCode>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2-E968-4BB7-9BF8-862AAFFC4181}"/>
            </c:ext>
          </c:extLst>
        </c:ser>
        <c:ser>
          <c:idx val="3"/>
          <c:order val="3"/>
          <c:tx>
            <c:strRef>
              <c:f>'Hidden worksheet'!$A$57</c:f>
              <c:strCache>
                <c:ptCount val="1"/>
                <c:pt idx="0">
                  <c:v>Example New build
(Please insert a brief description)</c:v>
                </c:pt>
              </c:strCache>
            </c:strRef>
          </c:tx>
          <c:spPr>
            <a:ln w="28575" cap="rnd">
              <a:solidFill>
                <a:schemeClr val="accent4"/>
              </a:solidFill>
              <a:round/>
            </a:ln>
            <a:effectLst/>
          </c:spPr>
          <c:marker>
            <c:symbol val="none"/>
          </c:marker>
          <c:cat>
            <c:numRef>
              <c:f>'Hidden worksheet'!$B$53:$BK$53</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'Hidden worksheet'!$B$57:$BK$57</c:f>
              <c:numCache>
                <c:formatCode>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3-E968-4BB7-9BF8-862AAFFC4181}"/>
            </c:ext>
          </c:extLst>
        </c:ser>
        <c:ser>
          <c:idx val="4"/>
          <c:order val="4"/>
          <c:tx>
            <c:strRef>
              <c:f>'Hidden worksheet'!$A$58</c:f>
              <c:strCache>
                <c:ptCount val="1"/>
                <c:pt idx="0">
                  <c:v>Please insert a brief description</c:v>
                </c:pt>
              </c:strCache>
            </c:strRef>
          </c:tx>
          <c:spPr>
            <a:ln w="28575" cap="rnd">
              <a:solidFill>
                <a:schemeClr val="accent5"/>
              </a:solidFill>
              <a:round/>
            </a:ln>
            <a:effectLst/>
          </c:spPr>
          <c:marker>
            <c:symbol val="none"/>
          </c:marker>
          <c:cat>
            <c:numRef>
              <c:f>'Hidden worksheet'!$B$53:$BK$53</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'Hidden worksheet'!$B$58:$BK$58</c:f>
              <c:numCache>
                <c:formatCode>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0-4D0D-44F0-815E-4356B52A82B9}"/>
            </c:ext>
          </c:extLst>
        </c:ser>
        <c:ser>
          <c:idx val="5"/>
          <c:order val="5"/>
          <c:tx>
            <c:strRef>
              <c:f>'Hidden worksheet'!$A$59</c:f>
              <c:strCache>
                <c:ptCount val="1"/>
                <c:pt idx="0">
                  <c:v>Please insert a brief description (2)</c:v>
                </c:pt>
              </c:strCache>
            </c:strRef>
          </c:tx>
          <c:spPr>
            <a:ln w="28575" cap="rnd">
              <a:solidFill>
                <a:schemeClr val="accent6"/>
              </a:solidFill>
              <a:round/>
            </a:ln>
            <a:effectLst/>
          </c:spPr>
          <c:marker>
            <c:symbol val="none"/>
          </c:marker>
          <c:cat>
            <c:numRef>
              <c:f>'Hidden worksheet'!$B$53:$BK$53</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cat>
          <c:val>
            <c:numRef>
              <c:f>'Hidden worksheet'!$B$59:$BK$59</c:f>
              <c:numCache>
                <c:formatCode>0.0</c:formatCode>
                <c:ptCount val="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1-4D0D-44F0-815E-4356B52A82B9}"/>
            </c:ext>
          </c:extLst>
        </c:ser>
        <c:dLbls>
          <c:showLegendKey val="0"/>
          <c:showVal val="0"/>
          <c:showCatName val="0"/>
          <c:showSerName val="0"/>
          <c:showPercent val="0"/>
          <c:showBubbleSize val="0"/>
        </c:dLbls>
        <c:smooth val="0"/>
        <c:axId val="442045551"/>
        <c:axId val="442050543"/>
      </c:lineChart>
      <c:catAx>
        <c:axId val="44204555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GB"/>
                  <a:t>Years (2024-2084)</a:t>
                </a:r>
              </a:p>
            </c:rich>
          </c:tx>
          <c:layout>
            <c:manualLayout>
              <c:xMode val="edge"/>
              <c:yMode val="edge"/>
              <c:x val="0.44464989223080986"/>
              <c:y val="0.765918780175551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442050543"/>
        <c:crosses val="autoZero"/>
        <c:auto val="1"/>
        <c:lblAlgn val="ctr"/>
        <c:lblOffset val="100"/>
        <c:noMultiLvlLbl val="0"/>
      </c:catAx>
      <c:valAx>
        <c:axId val="442050543"/>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Century Gothic" panose="020B0502020202020204" pitchFamily="34" charset="0"/>
                    <a:ea typeface="+mn-ea"/>
                    <a:cs typeface="+mn-cs"/>
                  </a:defRPr>
                </a:pPr>
                <a:r>
                  <a:rPr lang="en-GB" sz="900" b="0" i="0" baseline="0">
                    <a:effectLst/>
                  </a:rPr>
                  <a:t>kgCO₂e/m² GIA</a:t>
                </a:r>
                <a:endParaRPr lang="en-GB" b="0"/>
              </a:p>
            </c:rich>
          </c:tx>
          <c:layout>
            <c:manualLayout>
              <c:xMode val="edge"/>
              <c:yMode val="edge"/>
              <c:x val="6.6170383004944718E-3"/>
              <c:y val="0.38275726095942564"/>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Century Gothic" panose="020B0502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442045551"/>
        <c:crosses val="autoZero"/>
        <c:crossBetween val="midCat"/>
      </c:valAx>
      <c:spPr>
        <a:noFill/>
        <a:ln>
          <a:noFill/>
        </a:ln>
        <a:effectLst/>
      </c:spPr>
    </c:plotArea>
    <c:legend>
      <c:legendPos val="b"/>
      <c:layout>
        <c:manualLayout>
          <c:xMode val="edge"/>
          <c:yMode val="edge"/>
          <c:x val="3.5651478026768407E-2"/>
          <c:y val="0.84279609694667346"/>
          <c:w val="0.94601297457025479"/>
          <c:h val="0.153883023454300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chart" Target="../charts/chart3.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1</xdr:row>
      <xdr:rowOff>19050</xdr:rowOff>
    </xdr:from>
    <xdr:to>
      <xdr:col>2</xdr:col>
      <xdr:colOff>313182</xdr:colOff>
      <xdr:row>8</xdr:row>
      <xdr:rowOff>28575</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314325" y="371475"/>
          <a:ext cx="1370457" cy="1571625"/>
        </a:xfrm>
        <a:prstGeom prst="rect">
          <a:avLst/>
        </a:prstGeom>
      </xdr:spPr>
    </xdr:pic>
    <xdr:clientData/>
  </xdr:twoCellAnchor>
  <xdr:twoCellAnchor editAs="oneCell">
    <xdr:from>
      <xdr:col>2</xdr:col>
      <xdr:colOff>216876</xdr:colOff>
      <xdr:row>2</xdr:row>
      <xdr:rowOff>46160</xdr:rowOff>
    </xdr:from>
    <xdr:to>
      <xdr:col>4</xdr:col>
      <xdr:colOff>186689</xdr:colOff>
      <xdr:row>5</xdr:row>
      <xdr:rowOff>122360</xdr:rowOff>
    </xdr:to>
    <xdr:pic>
      <xdr:nvPicPr>
        <xdr:cNvPr id="3" name="Picture 2">
          <a:extLst>
            <a:ext uri="{FF2B5EF4-FFF2-40B4-BE49-F238E27FC236}">
              <a16:creationId xmlns:a16="http://schemas.microsoft.com/office/drawing/2014/main" id="{00000000-0008-0000-00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1587011" y="610333"/>
          <a:ext cx="1552428" cy="801565"/>
        </a:xfrm>
        <a:prstGeom prst="rect">
          <a:avLst/>
        </a:prstGeom>
      </xdr:spPr>
    </xdr:pic>
    <xdr:clientData/>
  </xdr:twoCellAnchor>
  <xdr:twoCellAnchor editAs="oneCell">
    <xdr:from>
      <xdr:col>0</xdr:col>
      <xdr:colOff>409574</xdr:colOff>
      <xdr:row>14</xdr:row>
      <xdr:rowOff>396165</xdr:rowOff>
    </xdr:from>
    <xdr:to>
      <xdr:col>6</xdr:col>
      <xdr:colOff>1369438</xdr:colOff>
      <xdr:row>31</xdr:row>
      <xdr:rowOff>57150</xdr:rowOff>
    </xdr:to>
    <xdr:pic>
      <xdr:nvPicPr>
        <xdr:cNvPr id="5" name="Picture 4">
          <a:extLst>
            <a:ext uri="{FF2B5EF4-FFF2-40B4-BE49-F238E27FC236}">
              <a16:creationId xmlns:a16="http://schemas.microsoft.com/office/drawing/2014/main" id="{00000000-0008-0000-00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409574" y="3567990"/>
          <a:ext cx="5131253" cy="362338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0.29549</cdr:x>
      <cdr:y>0.38575</cdr:y>
    </cdr:from>
    <cdr:to>
      <cdr:x>0.29549</cdr:x>
      <cdr:y>0.79361</cdr:y>
    </cdr:to>
    <cdr:cxnSp macro="">
      <cdr:nvCxnSpPr>
        <cdr:cNvPr id="3" name="Straight Connector 2">
          <a:extLst xmlns:a="http://schemas.openxmlformats.org/drawingml/2006/main">
            <a:ext uri="{FF2B5EF4-FFF2-40B4-BE49-F238E27FC236}">
              <a16:creationId xmlns:a16="http://schemas.microsoft.com/office/drawing/2014/main" id="{8FC1A163-82A0-F4FD-682C-E5A397AAD880}"/>
            </a:ext>
          </a:extLst>
        </cdr:cNvPr>
        <cdr:cNvCxnSpPr/>
      </cdr:nvCxnSpPr>
      <cdr:spPr>
        <a:xfrm xmlns:a="http://schemas.openxmlformats.org/drawingml/2006/main" flipV="1">
          <a:off x="3248026" y="1495425"/>
          <a:ext cx="0" cy="1581150"/>
        </a:xfrm>
        <a:prstGeom xmlns:a="http://schemas.openxmlformats.org/drawingml/2006/main" prst="line">
          <a:avLst/>
        </a:prstGeom>
        <a:ln xmlns:a="http://schemas.openxmlformats.org/drawingml/2006/main">
          <a:solidFill>
            <a:schemeClr val="bg2">
              <a:lumMod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0.51849</cdr:x>
      <cdr:y>0.29238</cdr:y>
    </cdr:from>
    <cdr:to>
      <cdr:x>0.51849</cdr:x>
      <cdr:y>0.79197</cdr:y>
    </cdr:to>
    <cdr:cxnSp macro="">
      <cdr:nvCxnSpPr>
        <cdr:cNvPr id="4" name="Straight Connector 3">
          <a:extLst xmlns:a="http://schemas.openxmlformats.org/drawingml/2006/main">
            <a:ext uri="{FF2B5EF4-FFF2-40B4-BE49-F238E27FC236}">
              <a16:creationId xmlns:a16="http://schemas.microsoft.com/office/drawing/2014/main" id="{FFFD1762-DDEE-8D59-F45D-5B63AD9645F1}"/>
            </a:ext>
          </a:extLst>
        </cdr:cNvPr>
        <cdr:cNvCxnSpPr/>
      </cdr:nvCxnSpPr>
      <cdr:spPr>
        <a:xfrm xmlns:a="http://schemas.openxmlformats.org/drawingml/2006/main" flipV="1">
          <a:off x="5699126" y="1133475"/>
          <a:ext cx="0" cy="1936750"/>
        </a:xfrm>
        <a:prstGeom xmlns:a="http://schemas.openxmlformats.org/drawingml/2006/main" prst="line">
          <a:avLst/>
        </a:prstGeom>
        <a:ln xmlns:a="http://schemas.openxmlformats.org/drawingml/2006/main">
          <a:solidFill>
            <a:schemeClr val="bg2">
              <a:lumMod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0.74148</cdr:x>
      <cdr:y>0.2113</cdr:y>
    </cdr:from>
    <cdr:to>
      <cdr:x>0.74148</cdr:x>
      <cdr:y>0.79034</cdr:y>
    </cdr:to>
    <cdr:cxnSp macro="">
      <cdr:nvCxnSpPr>
        <cdr:cNvPr id="6" name="Straight Connector 5">
          <a:extLst xmlns:a="http://schemas.openxmlformats.org/drawingml/2006/main">
            <a:ext uri="{FF2B5EF4-FFF2-40B4-BE49-F238E27FC236}">
              <a16:creationId xmlns:a16="http://schemas.microsoft.com/office/drawing/2014/main" id="{9F33F84C-ADFE-1143-F3CF-1A4B3A5E77C9}"/>
            </a:ext>
          </a:extLst>
        </cdr:cNvPr>
        <cdr:cNvCxnSpPr/>
      </cdr:nvCxnSpPr>
      <cdr:spPr>
        <a:xfrm xmlns:a="http://schemas.openxmlformats.org/drawingml/2006/main" flipV="1">
          <a:off x="8150226" y="819150"/>
          <a:ext cx="0" cy="2244725"/>
        </a:xfrm>
        <a:prstGeom xmlns:a="http://schemas.openxmlformats.org/drawingml/2006/main" prst="line">
          <a:avLst/>
        </a:prstGeom>
        <a:ln xmlns:a="http://schemas.openxmlformats.org/drawingml/2006/main">
          <a:solidFill>
            <a:schemeClr val="bg2">
              <a:lumMod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0.96447</cdr:x>
      <cdr:y>0.14742</cdr:y>
    </cdr:from>
    <cdr:to>
      <cdr:x>0.96447</cdr:x>
      <cdr:y>0.79115</cdr:y>
    </cdr:to>
    <cdr:cxnSp macro="">
      <cdr:nvCxnSpPr>
        <cdr:cNvPr id="8" name="Straight Connector 7">
          <a:extLst xmlns:a="http://schemas.openxmlformats.org/drawingml/2006/main">
            <a:ext uri="{FF2B5EF4-FFF2-40B4-BE49-F238E27FC236}">
              <a16:creationId xmlns:a16="http://schemas.microsoft.com/office/drawing/2014/main" id="{03DC36E8-987C-7403-8669-E8EA01B9D159}"/>
            </a:ext>
          </a:extLst>
        </cdr:cNvPr>
        <cdr:cNvCxnSpPr/>
      </cdr:nvCxnSpPr>
      <cdr:spPr>
        <a:xfrm xmlns:a="http://schemas.openxmlformats.org/drawingml/2006/main" flipV="1">
          <a:off x="10601326" y="571500"/>
          <a:ext cx="0" cy="2495550"/>
        </a:xfrm>
        <a:prstGeom xmlns:a="http://schemas.openxmlformats.org/drawingml/2006/main" prst="line">
          <a:avLst/>
        </a:prstGeom>
        <a:ln xmlns:a="http://schemas.openxmlformats.org/drawingml/2006/main">
          <a:solidFill>
            <a:schemeClr val="bg2">
              <a:lumMod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editAs="oneCell">
    <xdr:from>
      <xdr:col>17</xdr:col>
      <xdr:colOff>508864</xdr:colOff>
      <xdr:row>1</xdr:row>
      <xdr:rowOff>76200</xdr:rowOff>
    </xdr:from>
    <xdr:to>
      <xdr:col>19</xdr:col>
      <xdr:colOff>171450</xdr:colOff>
      <xdr:row>5</xdr:row>
      <xdr:rowOff>153973</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1424514" y="428625"/>
          <a:ext cx="881786" cy="1011223"/>
        </a:xfrm>
        <a:prstGeom prst="rect">
          <a:avLst/>
        </a:prstGeom>
      </xdr:spPr>
    </xdr:pic>
    <xdr:clientData/>
  </xdr:twoCellAnchor>
  <xdr:twoCellAnchor editAs="oneCell">
    <xdr:from>
      <xdr:col>19</xdr:col>
      <xdr:colOff>313887</xdr:colOff>
      <xdr:row>2</xdr:row>
      <xdr:rowOff>47626</xdr:rowOff>
    </xdr:from>
    <xdr:to>
      <xdr:col>21</xdr:col>
      <xdr:colOff>334938</xdr:colOff>
      <xdr:row>5</xdr:row>
      <xdr:rowOff>0</xdr:rowOff>
    </xdr:to>
    <xdr:pic>
      <xdr:nvPicPr>
        <xdr:cNvPr id="3" name="Picture 2">
          <a:extLst>
            <a:ext uri="{FF2B5EF4-FFF2-40B4-BE49-F238E27FC236}">
              <a16:creationId xmlns:a16="http://schemas.microsoft.com/office/drawing/2014/main" id="{00000000-0008-0000-01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12448737" y="609601"/>
          <a:ext cx="1237076" cy="638174"/>
        </a:xfrm>
        <a:prstGeom prst="rect">
          <a:avLst/>
        </a:prstGeom>
      </xdr:spPr>
    </xdr:pic>
    <xdr:clientData/>
  </xdr:twoCellAnchor>
  <xdr:twoCellAnchor editAs="oneCell">
    <xdr:from>
      <xdr:col>3</xdr:col>
      <xdr:colOff>501650</xdr:colOff>
      <xdr:row>22</xdr:row>
      <xdr:rowOff>600075</xdr:rowOff>
    </xdr:from>
    <xdr:to>
      <xdr:col>4</xdr:col>
      <xdr:colOff>114300</xdr:colOff>
      <xdr:row>22</xdr:row>
      <xdr:rowOff>815975</xdr:rowOff>
    </xdr:to>
    <xdr:pic>
      <xdr:nvPicPr>
        <xdr:cNvPr id="4" name="Picture 3">
          <a:extLst>
            <a:ext uri="{FF2B5EF4-FFF2-40B4-BE49-F238E27FC236}">
              <a16:creationId xmlns:a16="http://schemas.microsoft.com/office/drawing/2014/main" id="{00000000-0008-0000-01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2882900" y="5381625"/>
          <a:ext cx="222250" cy="215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90488</xdr:colOff>
      <xdr:row>3</xdr:row>
      <xdr:rowOff>116682</xdr:rowOff>
    </xdr:from>
    <xdr:to>
      <xdr:col>1</xdr:col>
      <xdr:colOff>2429877</xdr:colOff>
      <xdr:row>3</xdr:row>
      <xdr:rowOff>1714500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a:srcRect b="35962"/>
        <a:stretch/>
      </xdr:blipFill>
      <xdr:spPr>
        <a:xfrm>
          <a:off x="1124631" y="2402682"/>
          <a:ext cx="2339389" cy="1597818"/>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133350</xdr:colOff>
          <xdr:row>17</xdr:row>
          <xdr:rowOff>56150</xdr:rowOff>
        </xdr:from>
        <xdr:to>
          <xdr:col>2</xdr:col>
          <xdr:colOff>2593733</xdr:colOff>
          <xdr:row>17</xdr:row>
          <xdr:rowOff>315058</xdr:rowOff>
        </xdr:to>
        <xdr:grpSp>
          <xdr:nvGrpSpPr>
            <xdr:cNvPr id="3" name="Group 2">
              <a:extLst>
                <a:ext uri="{FF2B5EF4-FFF2-40B4-BE49-F238E27FC236}">
                  <a16:creationId xmlns:a16="http://schemas.microsoft.com/office/drawing/2014/main" id="{00000000-0008-0000-0200-000003000000}"/>
                </a:ext>
                <a:ext uri="{C183D7F6-B498-43B3-948B-1728B52AA6E4}">
                  <adec:decorative xmlns:adec="http://schemas.microsoft.com/office/drawing/2017/decorative" val="1"/>
                </a:ext>
              </a:extLst>
            </xdr:cNvPr>
            <xdr:cNvGrpSpPr/>
          </xdr:nvGrpSpPr>
          <xdr:grpSpPr>
            <a:xfrm>
              <a:off x="6401707" y="11268436"/>
              <a:ext cx="2460383" cy="258908"/>
              <a:chOff x="3225199" y="6906125"/>
              <a:chExt cx="1145608" cy="102218"/>
            </a:xfrm>
          </xdr:grpSpPr>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200-000031040000}"/>
                  </a:ext>
                </a:extLst>
              </xdr:cNvPr>
              <xdr:cNvSpPr/>
            </xdr:nvSpPr>
            <xdr:spPr bwMode="auto">
              <a:xfrm>
                <a:off x="3225199" y="6906605"/>
                <a:ext cx="555172" cy="1017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Gas</a:t>
                </a:r>
              </a:p>
            </xdr:txBody>
          </xdr:sp>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200-000032040000}"/>
                  </a:ext>
                </a:extLst>
              </xdr:cNvPr>
              <xdr:cNvSpPr/>
            </xdr:nvSpPr>
            <xdr:spPr bwMode="auto">
              <a:xfrm>
                <a:off x="3471770" y="6906125"/>
                <a:ext cx="329303" cy="1017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Electricity</a:t>
                </a:r>
              </a:p>
            </xdr:txBody>
          </xdr:sp>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200-000033040000}"/>
                  </a:ext>
                </a:extLst>
              </xdr:cNvPr>
              <xdr:cNvSpPr/>
            </xdr:nvSpPr>
            <xdr:spPr bwMode="auto">
              <a:xfrm>
                <a:off x="3820732" y="6910876"/>
                <a:ext cx="550075" cy="932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Other (please state)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17</xdr:row>
          <xdr:rowOff>56150</xdr:rowOff>
        </xdr:from>
        <xdr:to>
          <xdr:col>3</xdr:col>
          <xdr:colOff>2593733</xdr:colOff>
          <xdr:row>17</xdr:row>
          <xdr:rowOff>315058</xdr:rowOff>
        </xdr:to>
        <xdr:grpSp>
          <xdr:nvGrpSpPr>
            <xdr:cNvPr id="5" name="Group 4">
              <a:extLst>
                <a:ext uri="{FF2B5EF4-FFF2-40B4-BE49-F238E27FC236}">
                  <a16:creationId xmlns:a16="http://schemas.microsoft.com/office/drawing/2014/main" id="{00000000-0008-0000-0200-000005000000}"/>
                </a:ext>
                <a:ext uri="{C183D7F6-B498-43B3-948B-1728B52AA6E4}">
                  <adec:decorative xmlns:adec="http://schemas.microsoft.com/office/drawing/2017/decorative" val="1"/>
                </a:ext>
              </a:extLst>
            </xdr:cNvPr>
            <xdr:cNvGrpSpPr/>
          </xdr:nvGrpSpPr>
          <xdr:grpSpPr>
            <a:xfrm>
              <a:off x="9549493" y="11268436"/>
              <a:ext cx="2460383" cy="258908"/>
              <a:chOff x="3225199" y="6906125"/>
              <a:chExt cx="1145608" cy="102218"/>
            </a:xfrm>
          </xdr:grpSpPr>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200-000034040000}"/>
                  </a:ext>
                </a:extLst>
              </xdr:cNvPr>
              <xdr:cNvSpPr/>
            </xdr:nvSpPr>
            <xdr:spPr bwMode="auto">
              <a:xfrm>
                <a:off x="3225199" y="6906605"/>
                <a:ext cx="555172" cy="1017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Gas</a:t>
                </a:r>
              </a:p>
            </xdr:txBody>
          </xdr:sp>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200-000035040000}"/>
                  </a:ext>
                </a:extLst>
              </xdr:cNvPr>
              <xdr:cNvSpPr/>
            </xdr:nvSpPr>
            <xdr:spPr bwMode="auto">
              <a:xfrm>
                <a:off x="3471770" y="6906125"/>
                <a:ext cx="329303" cy="1017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Electricity</a:t>
                </a:r>
              </a:p>
            </xdr:txBody>
          </xdr:sp>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200-000036040000}"/>
                  </a:ext>
                </a:extLst>
              </xdr:cNvPr>
              <xdr:cNvSpPr/>
            </xdr:nvSpPr>
            <xdr:spPr bwMode="auto">
              <a:xfrm>
                <a:off x="3820732" y="6910876"/>
                <a:ext cx="550075" cy="932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Other (please state)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17</xdr:row>
          <xdr:rowOff>56150</xdr:rowOff>
        </xdr:from>
        <xdr:to>
          <xdr:col>4</xdr:col>
          <xdr:colOff>2593733</xdr:colOff>
          <xdr:row>17</xdr:row>
          <xdr:rowOff>315058</xdr:rowOff>
        </xdr:to>
        <xdr:grpSp>
          <xdr:nvGrpSpPr>
            <xdr:cNvPr id="6" name="Group 5">
              <a:extLst>
                <a:ext uri="{FF2B5EF4-FFF2-40B4-BE49-F238E27FC236}">
                  <a16:creationId xmlns:a16="http://schemas.microsoft.com/office/drawing/2014/main" id="{00000000-0008-0000-0200-000006000000}"/>
                </a:ext>
                <a:ext uri="{C183D7F6-B498-43B3-948B-1728B52AA6E4}">
                  <adec:decorative xmlns:adec="http://schemas.microsoft.com/office/drawing/2017/decorative" val="1"/>
                </a:ext>
              </a:extLst>
            </xdr:cNvPr>
            <xdr:cNvGrpSpPr/>
          </xdr:nvGrpSpPr>
          <xdr:grpSpPr>
            <a:xfrm>
              <a:off x="12987564" y="11268436"/>
              <a:ext cx="2460383" cy="258908"/>
              <a:chOff x="3225199" y="6906125"/>
              <a:chExt cx="1145608" cy="102218"/>
            </a:xfrm>
          </xdr:grpSpPr>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200-000037040000}"/>
                  </a:ext>
                </a:extLst>
              </xdr:cNvPr>
              <xdr:cNvSpPr/>
            </xdr:nvSpPr>
            <xdr:spPr bwMode="auto">
              <a:xfrm>
                <a:off x="3225199" y="6906605"/>
                <a:ext cx="555172" cy="1017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Gas</a:t>
                </a:r>
              </a:p>
            </xdr:txBody>
          </xdr:sp>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200-000038040000}"/>
                  </a:ext>
                </a:extLst>
              </xdr:cNvPr>
              <xdr:cNvSpPr/>
            </xdr:nvSpPr>
            <xdr:spPr bwMode="auto">
              <a:xfrm>
                <a:off x="3471770" y="6906125"/>
                <a:ext cx="329303" cy="1017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Electricity</a:t>
                </a:r>
              </a:p>
            </xdr:txBody>
          </xdr:sp>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200-000039040000}"/>
                  </a:ext>
                </a:extLst>
              </xdr:cNvPr>
              <xdr:cNvSpPr/>
            </xdr:nvSpPr>
            <xdr:spPr bwMode="auto">
              <a:xfrm>
                <a:off x="3820732" y="6910876"/>
                <a:ext cx="550075" cy="932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Other (please state)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17</xdr:row>
          <xdr:rowOff>56150</xdr:rowOff>
        </xdr:from>
        <xdr:to>
          <xdr:col>5</xdr:col>
          <xdr:colOff>2593733</xdr:colOff>
          <xdr:row>17</xdr:row>
          <xdr:rowOff>315058</xdr:rowOff>
        </xdr:to>
        <xdr:grpSp>
          <xdr:nvGrpSpPr>
            <xdr:cNvPr id="7" name="Group 6">
              <a:extLst>
                <a:ext uri="{FF2B5EF4-FFF2-40B4-BE49-F238E27FC236}">
                  <a16:creationId xmlns:a16="http://schemas.microsoft.com/office/drawing/2014/main" id="{00000000-0008-0000-0200-000007000000}"/>
                </a:ext>
                <a:ext uri="{C183D7F6-B498-43B3-948B-1728B52AA6E4}">
                  <adec:decorative xmlns:adec="http://schemas.microsoft.com/office/drawing/2017/decorative" val="1"/>
                </a:ext>
              </a:extLst>
            </xdr:cNvPr>
            <xdr:cNvGrpSpPr/>
          </xdr:nvGrpSpPr>
          <xdr:grpSpPr>
            <a:xfrm>
              <a:off x="15981136" y="11268436"/>
              <a:ext cx="2460383" cy="258908"/>
              <a:chOff x="3225199" y="6906125"/>
              <a:chExt cx="1145608" cy="102218"/>
            </a:xfrm>
          </xdr:grpSpPr>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200-00003A040000}"/>
                  </a:ext>
                </a:extLst>
              </xdr:cNvPr>
              <xdr:cNvSpPr/>
            </xdr:nvSpPr>
            <xdr:spPr bwMode="auto">
              <a:xfrm>
                <a:off x="3225199" y="6906605"/>
                <a:ext cx="555172" cy="1017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Gas</a:t>
                </a:r>
              </a:p>
            </xdr:txBody>
          </xdr:sp>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200-00003B040000}"/>
                  </a:ext>
                </a:extLst>
              </xdr:cNvPr>
              <xdr:cNvSpPr/>
            </xdr:nvSpPr>
            <xdr:spPr bwMode="auto">
              <a:xfrm>
                <a:off x="3471770" y="6906125"/>
                <a:ext cx="329303" cy="1017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Electricity</a:t>
                </a:r>
              </a:p>
            </xdr:txBody>
          </xdr:sp>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200-00003C040000}"/>
                  </a:ext>
                </a:extLst>
              </xdr:cNvPr>
              <xdr:cNvSpPr/>
            </xdr:nvSpPr>
            <xdr:spPr bwMode="auto">
              <a:xfrm>
                <a:off x="3820732" y="6910876"/>
                <a:ext cx="550075" cy="932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Other (please state)</a:t>
                </a:r>
              </a:p>
            </xdr:txBody>
          </xdr:sp>
        </xdr:grpSp>
        <xdr:clientData/>
      </xdr:twoCellAnchor>
    </mc:Choice>
    <mc:Fallback/>
  </mc:AlternateContent>
  <xdr:twoCellAnchor editAs="oneCell">
    <xdr:from>
      <xdr:col>8</xdr:col>
      <xdr:colOff>1093830</xdr:colOff>
      <xdr:row>0</xdr:row>
      <xdr:rowOff>145814</xdr:rowOff>
    </xdr:from>
    <xdr:to>
      <xdr:col>9</xdr:col>
      <xdr:colOff>177921</xdr:colOff>
      <xdr:row>0</xdr:row>
      <xdr:rowOff>1074964</xdr:rowOff>
    </xdr:to>
    <xdr:pic>
      <xdr:nvPicPr>
        <xdr:cNvPr id="4" name="Picture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18497366" y="145814"/>
          <a:ext cx="1805519" cy="929150"/>
        </a:xfrm>
        <a:prstGeom prst="rect">
          <a:avLst/>
        </a:prstGeom>
      </xdr:spPr>
    </xdr:pic>
    <xdr:clientData/>
  </xdr:twoCellAnchor>
  <xdr:twoCellAnchor editAs="oneCell">
    <xdr:from>
      <xdr:col>8</xdr:col>
      <xdr:colOff>27214</xdr:colOff>
      <xdr:row>0</xdr:row>
      <xdr:rowOff>43657</xdr:rowOff>
    </xdr:from>
    <xdr:to>
      <xdr:col>8</xdr:col>
      <xdr:colOff>1115508</xdr:colOff>
      <xdr:row>0</xdr:row>
      <xdr:rowOff>1286825</xdr:rowOff>
    </xdr:to>
    <xdr:pic>
      <xdr:nvPicPr>
        <xdr:cNvPr id="8" name="Picture 7">
          <a:extLst>
            <a:ext uri="{FF2B5EF4-FFF2-40B4-BE49-F238E27FC236}">
              <a16:creationId xmlns:a16="http://schemas.microsoft.com/office/drawing/2014/main" id="{00000000-0008-0000-02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7430750" y="43657"/>
          <a:ext cx="1088294" cy="1243168"/>
        </a:xfrm>
        <a:prstGeom prst="rect">
          <a:avLst/>
        </a:prstGeom>
      </xdr:spPr>
    </xdr:pic>
    <xdr:clientData/>
  </xdr:twoCellAnchor>
  <mc:AlternateContent xmlns:mc="http://schemas.openxmlformats.org/markup-compatibility/2006">
    <mc:Choice xmlns:a14="http://schemas.microsoft.com/office/drawing/2010/main" Requires="a14">
      <xdr:twoCellAnchor>
        <xdr:from>
          <xdr:col>6</xdr:col>
          <xdr:colOff>133350</xdr:colOff>
          <xdr:row>17</xdr:row>
          <xdr:rowOff>56150</xdr:rowOff>
        </xdr:from>
        <xdr:to>
          <xdr:col>6</xdr:col>
          <xdr:colOff>2593733</xdr:colOff>
          <xdr:row>17</xdr:row>
          <xdr:rowOff>315058</xdr:rowOff>
        </xdr:to>
        <xdr:grpSp>
          <xdr:nvGrpSpPr>
            <xdr:cNvPr id="9" name="Group 8">
              <a:extLst>
                <a:ext uri="{FF2B5EF4-FFF2-40B4-BE49-F238E27FC236}">
                  <a16:creationId xmlns:a16="http://schemas.microsoft.com/office/drawing/2014/main" id="{00000000-0008-0000-0200-000009000000}"/>
                </a:ext>
                <a:ext uri="{C183D7F6-B498-43B3-948B-1728B52AA6E4}">
                  <adec:decorative xmlns:adec="http://schemas.microsoft.com/office/drawing/2017/decorative" val="1"/>
                </a:ext>
              </a:extLst>
            </xdr:cNvPr>
            <xdr:cNvGrpSpPr/>
          </xdr:nvGrpSpPr>
          <xdr:grpSpPr>
            <a:xfrm>
              <a:off x="18974707" y="11268436"/>
              <a:ext cx="2460383" cy="258908"/>
              <a:chOff x="3225199" y="6906125"/>
              <a:chExt cx="1145608" cy="102218"/>
            </a:xfrm>
          </xdr:grpSpPr>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200-00003D040000}"/>
                  </a:ext>
                </a:extLst>
              </xdr:cNvPr>
              <xdr:cNvSpPr/>
            </xdr:nvSpPr>
            <xdr:spPr bwMode="auto">
              <a:xfrm>
                <a:off x="3225199" y="6906605"/>
                <a:ext cx="555172" cy="1017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Gas</a:t>
                </a:r>
              </a:p>
            </xdr:txBody>
          </xdr:sp>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200-00003E040000}"/>
                  </a:ext>
                </a:extLst>
              </xdr:cNvPr>
              <xdr:cNvSpPr/>
            </xdr:nvSpPr>
            <xdr:spPr bwMode="auto">
              <a:xfrm>
                <a:off x="3471770" y="6906125"/>
                <a:ext cx="329303" cy="1017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Electricity</a:t>
                </a:r>
              </a:p>
            </xdr:txBody>
          </xdr:sp>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200-00003F040000}"/>
                  </a:ext>
                </a:extLst>
              </xdr:cNvPr>
              <xdr:cNvSpPr/>
            </xdr:nvSpPr>
            <xdr:spPr bwMode="auto">
              <a:xfrm>
                <a:off x="3820732" y="6910876"/>
                <a:ext cx="550075" cy="932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Other (please state)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133350</xdr:colOff>
          <xdr:row>17</xdr:row>
          <xdr:rowOff>56150</xdr:rowOff>
        </xdr:from>
        <xdr:to>
          <xdr:col>7</xdr:col>
          <xdr:colOff>2593733</xdr:colOff>
          <xdr:row>17</xdr:row>
          <xdr:rowOff>315058</xdr:rowOff>
        </xdr:to>
        <xdr:grpSp>
          <xdr:nvGrpSpPr>
            <xdr:cNvPr id="10" name="Group 9">
              <a:extLst>
                <a:ext uri="{FF2B5EF4-FFF2-40B4-BE49-F238E27FC236}">
                  <a16:creationId xmlns:a16="http://schemas.microsoft.com/office/drawing/2014/main" id="{00000000-0008-0000-0200-00000A000000}"/>
                </a:ext>
                <a:ext uri="{C183D7F6-B498-43B3-948B-1728B52AA6E4}">
                  <adec:decorative xmlns:adec="http://schemas.microsoft.com/office/drawing/2017/decorative" val="1"/>
                </a:ext>
              </a:extLst>
            </xdr:cNvPr>
            <xdr:cNvGrpSpPr/>
          </xdr:nvGrpSpPr>
          <xdr:grpSpPr>
            <a:xfrm>
              <a:off x="21968279" y="11268436"/>
              <a:ext cx="2460383" cy="258908"/>
              <a:chOff x="3225199" y="6906125"/>
              <a:chExt cx="1145608" cy="102218"/>
            </a:xfrm>
          </xdr:grpSpPr>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200-000040040000}"/>
                  </a:ext>
                </a:extLst>
              </xdr:cNvPr>
              <xdr:cNvSpPr/>
            </xdr:nvSpPr>
            <xdr:spPr bwMode="auto">
              <a:xfrm>
                <a:off x="3225199" y="6906605"/>
                <a:ext cx="555172" cy="1017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Gas</a:t>
                </a:r>
              </a:p>
            </xdr:txBody>
          </xdr:sp>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200-000041040000}"/>
                  </a:ext>
                </a:extLst>
              </xdr:cNvPr>
              <xdr:cNvSpPr/>
            </xdr:nvSpPr>
            <xdr:spPr bwMode="auto">
              <a:xfrm>
                <a:off x="3471770" y="6906125"/>
                <a:ext cx="329303" cy="1017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Electricity</a:t>
                </a:r>
              </a:p>
            </xdr:txBody>
          </xdr:sp>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200-000042040000}"/>
                  </a:ext>
                </a:extLst>
              </xdr:cNvPr>
              <xdr:cNvSpPr/>
            </xdr:nvSpPr>
            <xdr:spPr bwMode="auto">
              <a:xfrm>
                <a:off x="3820732" y="6910876"/>
                <a:ext cx="550075" cy="932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Other (please state)</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16</xdr:row>
          <xdr:rowOff>314299</xdr:rowOff>
        </xdr:from>
        <xdr:to>
          <xdr:col>2</xdr:col>
          <xdr:colOff>2095500</xdr:colOff>
          <xdr:row>16</xdr:row>
          <xdr:rowOff>581891</xdr:rowOff>
        </xdr:to>
        <xdr:grpSp>
          <xdr:nvGrpSpPr>
            <xdr:cNvPr id="2" name="Group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GrpSpPr/>
          </xdr:nvGrpSpPr>
          <xdr:grpSpPr>
            <a:xfrm>
              <a:off x="2677583" y="5486021"/>
              <a:ext cx="2000250" cy="267592"/>
              <a:chOff x="3225198" y="6907578"/>
              <a:chExt cx="1697199" cy="138799"/>
            </a:xfrm>
          </xdr:grpSpPr>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3225198" y="6907578"/>
                <a:ext cx="555171" cy="138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SAP</a:t>
                </a:r>
              </a:p>
            </xdr:txBody>
          </xdr:sp>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3665460" y="6925066"/>
                <a:ext cx="800100" cy="1017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TM54</a:t>
                </a:r>
              </a:p>
            </xdr:txBody>
          </xdr:sp>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4172695" y="6911499"/>
                <a:ext cx="749702" cy="1235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NABERS UK</a:t>
                </a:r>
              </a:p>
            </xdr:txBody>
          </xdr:sp>
        </xdr:grpSp>
        <xdr:clientData/>
      </xdr:twoCellAnchor>
    </mc:Choice>
    <mc:Fallback/>
  </mc:AlternateContent>
  <xdr:twoCellAnchor editAs="oneCell">
    <xdr:from>
      <xdr:col>6</xdr:col>
      <xdr:colOff>198206</xdr:colOff>
      <xdr:row>0</xdr:row>
      <xdr:rowOff>256098</xdr:rowOff>
    </xdr:from>
    <xdr:to>
      <xdr:col>7</xdr:col>
      <xdr:colOff>68638</xdr:colOff>
      <xdr:row>0</xdr:row>
      <xdr:rowOff>888736</xdr:rowOff>
    </xdr:to>
    <xdr:pic>
      <xdr:nvPicPr>
        <xdr:cNvPr id="3" name="Picture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432289" y="256098"/>
          <a:ext cx="1225099" cy="632638"/>
        </a:xfrm>
        <a:prstGeom prst="rect">
          <a:avLst/>
        </a:prstGeom>
      </xdr:spPr>
    </xdr:pic>
    <xdr:clientData/>
  </xdr:twoCellAnchor>
  <xdr:twoCellAnchor editAs="oneCell">
    <xdr:from>
      <xdr:col>5</xdr:col>
      <xdr:colOff>2427319</xdr:colOff>
      <xdr:row>0</xdr:row>
      <xdr:rowOff>52917</xdr:rowOff>
    </xdr:from>
    <xdr:to>
      <xdr:col>6</xdr:col>
      <xdr:colOff>19611</xdr:colOff>
      <xdr:row>0</xdr:row>
      <xdr:rowOff>981386</xdr:rowOff>
    </xdr:to>
    <xdr:pic>
      <xdr:nvPicPr>
        <xdr:cNvPr id="4" name="Picture 3">
          <a:extLst>
            <a:ext uri="{FF2B5EF4-FFF2-40B4-BE49-F238E27FC236}">
              <a16:creationId xmlns:a16="http://schemas.microsoft.com/office/drawing/2014/main" id="{00000000-0008-0000-03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9444069" y="52917"/>
          <a:ext cx="809625" cy="9284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290079</xdr:colOff>
      <xdr:row>18</xdr:row>
      <xdr:rowOff>89189</xdr:rowOff>
    </xdr:from>
    <xdr:to>
      <xdr:col>14</xdr:col>
      <xdr:colOff>597477</xdr:colOff>
      <xdr:row>32</xdr:row>
      <xdr:rowOff>566305</xdr:rowOff>
    </xdr:to>
    <xdr:graphicFrame macro="">
      <xdr:nvGraphicFramePr>
        <xdr:cNvPr id="3" name="Chart 2">
          <a:extLst>
            <a:ext uri="{FF2B5EF4-FFF2-40B4-BE49-F238E27FC236}">
              <a16:creationId xmlns:a16="http://schemas.microsoft.com/office/drawing/2014/main" id="{00000000-0008-0000-04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259771</xdr:colOff>
      <xdr:row>51</xdr:row>
      <xdr:rowOff>95251</xdr:rowOff>
    </xdr:from>
    <xdr:to>
      <xdr:col>14</xdr:col>
      <xdr:colOff>580160</xdr:colOff>
      <xdr:row>69</xdr:row>
      <xdr:rowOff>121227</xdr:rowOff>
    </xdr:to>
    <xdr:graphicFrame macro="">
      <xdr:nvGraphicFramePr>
        <xdr:cNvPr id="5" name="Chart 4">
          <a:extLst>
            <a:ext uri="{FF2B5EF4-FFF2-40B4-BE49-F238E27FC236}">
              <a16:creationId xmlns:a16="http://schemas.microsoft.com/office/drawing/2014/main" id="{00000000-0008-0000-0400-000005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0.05851</cdr:x>
      <cdr:y>0.1696</cdr:y>
    </cdr:from>
    <cdr:to>
      <cdr:x>0.05851</cdr:x>
      <cdr:y>0.77805</cdr:y>
    </cdr:to>
    <cdr:cxnSp macro="">
      <cdr:nvCxnSpPr>
        <cdr:cNvPr id="3" name="Straight Connector 2">
          <a:extLst xmlns:a="http://schemas.openxmlformats.org/drawingml/2006/main">
            <a:ext uri="{FF2B5EF4-FFF2-40B4-BE49-F238E27FC236}">
              <a16:creationId xmlns:a16="http://schemas.microsoft.com/office/drawing/2014/main" id="{81FF4F19-6A53-9E23-06E3-3225EE24DBED}"/>
            </a:ext>
          </a:extLst>
        </cdr:cNvPr>
        <cdr:cNvCxnSpPr/>
      </cdr:nvCxnSpPr>
      <cdr:spPr>
        <a:xfrm xmlns:a="http://schemas.openxmlformats.org/drawingml/2006/main" flipV="1">
          <a:off x="698662" y="752005"/>
          <a:ext cx="0" cy="2697828"/>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0.0679</cdr:x>
      <cdr:y>0.02139</cdr:y>
    </cdr:from>
    <cdr:to>
      <cdr:x>0.11246</cdr:x>
      <cdr:y>0.29477</cdr:y>
    </cdr:to>
    <cdr:sp macro="" textlink="">
      <cdr:nvSpPr>
        <cdr:cNvPr id="4" name="TextBox 3">
          <a:extLst xmlns:a="http://schemas.openxmlformats.org/drawingml/2006/main">
            <a:ext uri="{FF2B5EF4-FFF2-40B4-BE49-F238E27FC236}">
              <a16:creationId xmlns:a16="http://schemas.microsoft.com/office/drawing/2014/main" id="{AFE8C617-AF87-9F68-7B97-71CB1033437F}"/>
            </a:ext>
          </a:extLst>
        </cdr:cNvPr>
        <cdr:cNvSpPr txBox="1"/>
      </cdr:nvSpPr>
      <cdr:spPr>
        <a:xfrm xmlns:a="http://schemas.openxmlformats.org/drawingml/2006/main">
          <a:off x="812006" y="94644"/>
          <a:ext cx="532857" cy="1209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000" b="1">
              <a:effectLst/>
              <a:latin typeface="Century Gothic" panose="020B0502020202020204" pitchFamily="34" charset="0"/>
              <a:ea typeface="+mn-ea"/>
              <a:cs typeface="+mn-cs"/>
            </a:rPr>
            <a:t>Upfront</a:t>
          </a:r>
          <a:r>
            <a:rPr lang="en-GB" sz="1000" b="1" baseline="0">
              <a:effectLst/>
              <a:latin typeface="Century Gothic" panose="020B0502020202020204" pitchFamily="34" charset="0"/>
              <a:ea typeface="+mn-ea"/>
              <a:cs typeface="+mn-cs"/>
            </a:rPr>
            <a:t> </a:t>
          </a:r>
          <a:r>
            <a:rPr lang="en-GB" sz="1000" b="1">
              <a:effectLst/>
              <a:latin typeface="Century Gothic" panose="020B0502020202020204" pitchFamily="34" charset="0"/>
              <a:ea typeface="+mn-ea"/>
              <a:cs typeface="+mn-cs"/>
            </a:rPr>
            <a:t>Embodied</a:t>
          </a:r>
        </a:p>
        <a:p xmlns:a="http://schemas.openxmlformats.org/drawingml/2006/main">
          <a:pPr algn="ctr"/>
          <a:r>
            <a:rPr lang="en-GB" sz="1000" b="1">
              <a:effectLst/>
              <a:latin typeface="Century Gothic" panose="020B0502020202020204" pitchFamily="34" charset="0"/>
              <a:ea typeface="+mn-ea"/>
              <a:cs typeface="+mn-cs"/>
            </a:rPr>
            <a:t> Carbon (PC)</a:t>
          </a:r>
          <a:endParaRPr lang="en-GB" sz="1000">
            <a:effectLst/>
            <a:latin typeface="Century Gothic" panose="020B0502020202020204" pitchFamily="34" charset="0"/>
          </a:endParaRPr>
        </a:p>
        <a:p xmlns:a="http://schemas.openxmlformats.org/drawingml/2006/main">
          <a:pPr algn="ctr"/>
          <a:r>
            <a:rPr lang="en-GB" sz="1000" b="0" i="1">
              <a:effectLst/>
              <a:latin typeface="Century Gothic" panose="020B0502020202020204" pitchFamily="34" charset="0"/>
              <a:ea typeface="+mn-ea"/>
              <a:cs typeface="+mn-cs"/>
            </a:rPr>
            <a:t>incl.A1-A5</a:t>
          </a:r>
          <a:r>
            <a:rPr lang="en-GB" sz="1000" b="0" i="1" baseline="0">
              <a:effectLst/>
              <a:latin typeface="Century Gothic" panose="020B0502020202020204" pitchFamily="34" charset="0"/>
              <a:ea typeface="+mn-ea"/>
              <a:cs typeface="+mn-cs"/>
            </a:rPr>
            <a:t> </a:t>
          </a:r>
        </a:p>
        <a:p xmlns:a="http://schemas.openxmlformats.org/drawingml/2006/main">
          <a:pPr algn="ctr"/>
          <a:r>
            <a:rPr lang="en-GB" sz="1000" b="0" i="1" baseline="0">
              <a:effectLst/>
              <a:latin typeface="Century Gothic" panose="020B0502020202020204" pitchFamily="34" charset="0"/>
              <a:ea typeface="+mn-ea"/>
              <a:cs typeface="+mn-cs"/>
            </a:rPr>
            <a:t>&amp; </a:t>
          </a:r>
          <a:r>
            <a:rPr lang="en-GB" sz="1000" b="0" i="1">
              <a:effectLst/>
              <a:latin typeface="Century Gothic" panose="020B0502020202020204" pitchFamily="34" charset="0"/>
              <a:ea typeface="+mn-ea"/>
              <a:cs typeface="+mn-cs"/>
            </a:rPr>
            <a:t>demolition</a:t>
          </a:r>
          <a:endParaRPr lang="en-GB" sz="1000">
            <a:effectLst/>
            <a:latin typeface="Century Gothic" panose="020B0502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333602</xdr:colOff>
      <xdr:row>51</xdr:row>
      <xdr:rowOff>114301</xdr:rowOff>
    </xdr:from>
    <xdr:to>
      <xdr:col>7</xdr:col>
      <xdr:colOff>142876</xdr:colOff>
      <xdr:row>71</xdr:row>
      <xdr:rowOff>19050</xdr:rowOff>
    </xdr:to>
    <xdr:graphicFrame macro="">
      <xdr:nvGraphicFramePr>
        <xdr:cNvPr id="7" name="Chart 6">
          <a:extLst>
            <a:ext uri="{FF2B5EF4-FFF2-40B4-BE49-F238E27FC236}">
              <a16:creationId xmlns:a16="http://schemas.microsoft.com/office/drawing/2014/main" id="{00000000-0008-0000-0500-000007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566702</xdr:colOff>
      <xdr:row>0</xdr:row>
      <xdr:rowOff>222231</xdr:rowOff>
    </xdr:from>
    <xdr:to>
      <xdr:col>18</xdr:col>
      <xdr:colOff>1180364</xdr:colOff>
      <xdr:row>0</xdr:row>
      <xdr:rowOff>854869</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13957731" y="222231"/>
          <a:ext cx="1218780" cy="632638"/>
        </a:xfrm>
        <a:prstGeom prst="rect">
          <a:avLst/>
        </a:prstGeom>
      </xdr:spPr>
    </xdr:pic>
    <xdr:clientData/>
  </xdr:twoCellAnchor>
  <xdr:twoCellAnchor editAs="oneCell">
    <xdr:from>
      <xdr:col>16</xdr:col>
      <xdr:colOff>264282</xdr:colOff>
      <xdr:row>0</xdr:row>
      <xdr:rowOff>38100</xdr:rowOff>
    </xdr:from>
    <xdr:to>
      <xdr:col>17</xdr:col>
      <xdr:colOff>457957</xdr:colOff>
      <xdr:row>0</xdr:row>
      <xdr:rowOff>960219</xdr:rowOff>
    </xdr:to>
    <xdr:pic>
      <xdr:nvPicPr>
        <xdr:cNvPr id="3" name="Picture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3050194" y="38100"/>
          <a:ext cx="798792" cy="922119"/>
        </a:xfrm>
        <a:prstGeom prst="rect">
          <a:avLst/>
        </a:prstGeom>
      </xdr:spPr>
    </xdr:pic>
    <xdr:clientData/>
  </xdr:twoCellAnchor>
  <xdr:twoCellAnchor>
    <xdr:from>
      <xdr:col>0</xdr:col>
      <xdr:colOff>317499</xdr:colOff>
      <xdr:row>29</xdr:row>
      <xdr:rowOff>730249</xdr:rowOff>
    </xdr:from>
    <xdr:to>
      <xdr:col>18</xdr:col>
      <xdr:colOff>986117</xdr:colOff>
      <xdr:row>48</xdr:row>
      <xdr:rowOff>116415</xdr:rowOff>
    </xdr:to>
    <xdr:graphicFrame macro="">
      <xdr:nvGraphicFramePr>
        <xdr:cNvPr id="4" name="Chart 3">
          <a:extLst>
            <a:ext uri="{FF2B5EF4-FFF2-40B4-BE49-F238E27FC236}">
              <a16:creationId xmlns:a16="http://schemas.microsoft.com/office/drawing/2014/main" id="{00000000-0008-0000-0500-000004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759199</xdr:colOff>
      <xdr:row>51</xdr:row>
      <xdr:rowOff>78441</xdr:rowOff>
    </xdr:from>
    <xdr:to>
      <xdr:col>18</xdr:col>
      <xdr:colOff>1008530</xdr:colOff>
      <xdr:row>70</xdr:row>
      <xdr:rowOff>838760</xdr:rowOff>
    </xdr:to>
    <xdr:graphicFrame macro="">
      <xdr:nvGraphicFramePr>
        <xdr:cNvPr id="5" name="Chart 4">
          <a:extLst>
            <a:ext uri="{FF2B5EF4-FFF2-40B4-BE49-F238E27FC236}">
              <a16:creationId xmlns:a16="http://schemas.microsoft.com/office/drawing/2014/main" id="{00000000-0008-0000-0500-000005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302559</xdr:colOff>
      <xdr:row>4</xdr:row>
      <xdr:rowOff>123265</xdr:rowOff>
    </xdr:from>
    <xdr:to>
      <xdr:col>7</xdr:col>
      <xdr:colOff>571500</xdr:colOff>
      <xdr:row>26</xdr:row>
      <xdr:rowOff>120740</xdr:rowOff>
    </xdr:to>
    <xdr:graphicFrame macro="">
      <xdr:nvGraphicFramePr>
        <xdr:cNvPr id="6" name="Chart 5">
          <a:extLst>
            <a:ext uri="{FF2B5EF4-FFF2-40B4-BE49-F238E27FC236}">
              <a16:creationId xmlns:a16="http://schemas.microsoft.com/office/drawing/2014/main" id="{00000000-0008-0000-0500-000006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661147</xdr:colOff>
      <xdr:row>4</xdr:row>
      <xdr:rowOff>123265</xdr:rowOff>
    </xdr:from>
    <xdr:to>
      <xdr:col>18</xdr:col>
      <xdr:colOff>1019736</xdr:colOff>
      <xdr:row>26</xdr:row>
      <xdr:rowOff>119058</xdr:rowOff>
    </xdr:to>
    <xdr:graphicFrame macro="">
      <xdr:nvGraphicFramePr>
        <xdr:cNvPr id="8" name="Chart 7">
          <a:extLst>
            <a:ext uri="{FF2B5EF4-FFF2-40B4-BE49-F238E27FC236}">
              <a16:creationId xmlns:a16="http://schemas.microsoft.com/office/drawing/2014/main" id="{00000000-0008-0000-0500-000008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0.28571</cdr:x>
      <cdr:y>0.25157</cdr:y>
    </cdr:from>
    <cdr:to>
      <cdr:x>0.28571</cdr:x>
      <cdr:y>0.78316</cdr:y>
    </cdr:to>
    <cdr:cxnSp macro="">
      <cdr:nvCxnSpPr>
        <cdr:cNvPr id="3" name="Straight Connector 2">
          <a:extLst xmlns:a="http://schemas.openxmlformats.org/drawingml/2006/main">
            <a:ext uri="{FF2B5EF4-FFF2-40B4-BE49-F238E27FC236}">
              <a16:creationId xmlns:a16="http://schemas.microsoft.com/office/drawing/2014/main" id="{304177CD-5E8E-34B0-750F-3B8746779B53}"/>
            </a:ext>
          </a:extLst>
        </cdr:cNvPr>
        <cdr:cNvCxnSpPr/>
      </cdr:nvCxnSpPr>
      <cdr:spPr>
        <a:xfrm xmlns:a="http://schemas.openxmlformats.org/drawingml/2006/main" flipV="1">
          <a:off x="4247556" y="1150825"/>
          <a:ext cx="0" cy="2431753"/>
        </a:xfrm>
        <a:prstGeom xmlns:a="http://schemas.openxmlformats.org/drawingml/2006/main" prst="line">
          <a:avLst/>
        </a:prstGeom>
        <a:ln xmlns:a="http://schemas.openxmlformats.org/drawingml/2006/main">
          <a:solidFill>
            <a:schemeClr val="bg2">
              <a:lumMod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0.51465</cdr:x>
      <cdr:y>0.24615</cdr:y>
    </cdr:from>
    <cdr:to>
      <cdr:x>0.51465</cdr:x>
      <cdr:y>0.78095</cdr:y>
    </cdr:to>
    <cdr:cxnSp macro="">
      <cdr:nvCxnSpPr>
        <cdr:cNvPr id="4" name="Straight Connector 3">
          <a:extLst xmlns:a="http://schemas.openxmlformats.org/drawingml/2006/main">
            <a:ext uri="{FF2B5EF4-FFF2-40B4-BE49-F238E27FC236}">
              <a16:creationId xmlns:a16="http://schemas.microsoft.com/office/drawing/2014/main" id="{785133CF-B379-3FA8-2F1D-32D311E63DED}"/>
            </a:ext>
          </a:extLst>
        </cdr:cNvPr>
        <cdr:cNvCxnSpPr/>
      </cdr:nvCxnSpPr>
      <cdr:spPr>
        <a:xfrm xmlns:a="http://schemas.openxmlformats.org/drawingml/2006/main" flipV="1">
          <a:off x="7651029" y="1125988"/>
          <a:ext cx="0" cy="2446438"/>
        </a:xfrm>
        <a:prstGeom xmlns:a="http://schemas.openxmlformats.org/drawingml/2006/main" prst="line">
          <a:avLst/>
        </a:prstGeom>
        <a:ln xmlns:a="http://schemas.openxmlformats.org/drawingml/2006/main">
          <a:solidFill>
            <a:schemeClr val="bg2">
              <a:lumMod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0.74435</cdr:x>
      <cdr:y>0.17359</cdr:y>
    </cdr:from>
    <cdr:to>
      <cdr:x>0.74435</cdr:x>
      <cdr:y>0.78538</cdr:y>
    </cdr:to>
    <cdr:cxnSp macro="">
      <cdr:nvCxnSpPr>
        <cdr:cNvPr id="5" name="Straight Connector 4">
          <a:extLst xmlns:a="http://schemas.openxmlformats.org/drawingml/2006/main">
            <a:ext uri="{FF2B5EF4-FFF2-40B4-BE49-F238E27FC236}">
              <a16:creationId xmlns:a16="http://schemas.microsoft.com/office/drawing/2014/main" id="{A4089A86-F1B6-5291-00A8-FCC3E9C33F19}"/>
            </a:ext>
          </a:extLst>
        </cdr:cNvPr>
        <cdr:cNvCxnSpPr/>
      </cdr:nvCxnSpPr>
      <cdr:spPr>
        <a:xfrm xmlns:a="http://schemas.openxmlformats.org/drawingml/2006/main" flipV="1">
          <a:off x="11065858" y="794103"/>
          <a:ext cx="0" cy="2798627"/>
        </a:xfrm>
        <a:prstGeom xmlns:a="http://schemas.openxmlformats.org/drawingml/2006/main" prst="line">
          <a:avLst/>
        </a:prstGeom>
        <a:ln xmlns:a="http://schemas.openxmlformats.org/drawingml/2006/main">
          <a:solidFill>
            <a:schemeClr val="bg2">
              <a:lumMod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0.97409</cdr:x>
      <cdr:y>0.1259</cdr:y>
    </cdr:from>
    <cdr:to>
      <cdr:x>0.97409</cdr:x>
      <cdr:y>0.78584</cdr:y>
    </cdr:to>
    <cdr:cxnSp macro="">
      <cdr:nvCxnSpPr>
        <cdr:cNvPr id="7" name="Straight Connector 6">
          <a:extLst xmlns:a="http://schemas.openxmlformats.org/drawingml/2006/main">
            <a:ext uri="{FF2B5EF4-FFF2-40B4-BE49-F238E27FC236}">
              <a16:creationId xmlns:a16="http://schemas.microsoft.com/office/drawing/2014/main" id="{C3B94EF8-1E50-66F9-56CF-82A571438369}"/>
            </a:ext>
          </a:extLst>
        </cdr:cNvPr>
        <cdr:cNvCxnSpPr/>
      </cdr:nvCxnSpPr>
      <cdr:spPr>
        <a:xfrm xmlns:a="http://schemas.openxmlformats.org/drawingml/2006/main" flipV="1">
          <a:off x="14481281" y="575950"/>
          <a:ext cx="0" cy="3018889"/>
        </a:xfrm>
        <a:prstGeom xmlns:a="http://schemas.openxmlformats.org/drawingml/2006/main" prst="line">
          <a:avLst/>
        </a:prstGeom>
        <a:ln xmlns:a="http://schemas.openxmlformats.org/drawingml/2006/main">
          <a:solidFill>
            <a:schemeClr val="bg2">
              <a:lumMod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0.05474</cdr:x>
      <cdr:y>0.32238</cdr:y>
    </cdr:from>
    <cdr:to>
      <cdr:x>0.05474</cdr:x>
      <cdr:y>0.78178</cdr:y>
    </cdr:to>
    <cdr:cxnSp macro="">
      <cdr:nvCxnSpPr>
        <cdr:cNvPr id="9" name="Straight Connector 8">
          <a:extLst xmlns:a="http://schemas.openxmlformats.org/drawingml/2006/main">
            <a:ext uri="{FF2B5EF4-FFF2-40B4-BE49-F238E27FC236}">
              <a16:creationId xmlns:a16="http://schemas.microsoft.com/office/drawing/2014/main" id="{09260798-4D73-5D7D-B439-15C8591E0D20}"/>
            </a:ext>
          </a:extLst>
        </cdr:cNvPr>
        <cdr:cNvCxnSpPr/>
      </cdr:nvCxnSpPr>
      <cdr:spPr>
        <a:xfrm xmlns:a="http://schemas.openxmlformats.org/drawingml/2006/main" flipV="1">
          <a:off x="813847" y="1474746"/>
          <a:ext cx="0" cy="2101521"/>
        </a:xfrm>
        <a:prstGeom xmlns:a="http://schemas.openxmlformats.org/drawingml/2006/main" prst="line">
          <a:avLst/>
        </a:prstGeom>
        <a:ln xmlns:a="http://schemas.openxmlformats.org/drawingml/2006/main" w="19050">
          <a:solidFill>
            <a:schemeClr val="tx1">
              <a:lumMod val="65000"/>
              <a:lumOff val="35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0.06249</cdr:x>
      <cdr:y>0.07219</cdr:y>
    </cdr:from>
    <cdr:to>
      <cdr:x>0.10293</cdr:x>
      <cdr:y>0.37968</cdr:y>
    </cdr:to>
    <cdr:sp macro="" textlink="">
      <cdr:nvSpPr>
        <cdr:cNvPr id="12" name="TextBox 11">
          <a:extLst xmlns:a="http://schemas.openxmlformats.org/drawingml/2006/main">
            <a:ext uri="{FF2B5EF4-FFF2-40B4-BE49-F238E27FC236}">
              <a16:creationId xmlns:a16="http://schemas.microsoft.com/office/drawing/2014/main" id="{1460AB9D-15EF-2C56-E358-7EF5DFC19C88}"/>
            </a:ext>
          </a:extLst>
        </cdr:cNvPr>
        <cdr:cNvSpPr txBox="1"/>
      </cdr:nvSpPr>
      <cdr:spPr>
        <a:xfrm xmlns:a="http://schemas.openxmlformats.org/drawingml/2006/main">
          <a:off x="719667" y="285750"/>
          <a:ext cx="465666" cy="1217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0.04867</cdr:x>
      <cdr:y>0</cdr:y>
    </cdr:from>
    <cdr:to>
      <cdr:x>0.11608</cdr:x>
      <cdr:y>0.36364</cdr:y>
    </cdr:to>
    <cdr:sp macro="" textlink="">
      <cdr:nvSpPr>
        <cdr:cNvPr id="13" name="TextBox 12">
          <a:extLst xmlns:a="http://schemas.openxmlformats.org/drawingml/2006/main">
            <a:ext uri="{FF2B5EF4-FFF2-40B4-BE49-F238E27FC236}">
              <a16:creationId xmlns:a16="http://schemas.microsoft.com/office/drawing/2014/main" id="{17F7D46E-C1FC-CCDD-DBA1-D30460C6D457}"/>
            </a:ext>
          </a:extLst>
        </cdr:cNvPr>
        <cdr:cNvSpPr txBox="1"/>
      </cdr:nvSpPr>
      <cdr:spPr>
        <a:xfrm xmlns:a="http://schemas.openxmlformats.org/drawingml/2006/main" rot="16200000">
          <a:off x="392913" y="330659"/>
          <a:ext cx="1663468" cy="10021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000" b="1">
              <a:latin typeface="Century Gothic" panose="020B0502020202020204" pitchFamily="34" charset="0"/>
            </a:rPr>
            <a:t>Upfront Embodied Carbon (PC)</a:t>
          </a:r>
        </a:p>
        <a:p xmlns:a="http://schemas.openxmlformats.org/drawingml/2006/main">
          <a:pPr algn="ctr"/>
          <a:r>
            <a:rPr lang="en-GB" sz="1000" b="0" i="1">
              <a:latin typeface="Century Gothic" panose="020B0502020202020204" pitchFamily="34" charset="0"/>
            </a:rPr>
            <a:t>incl.A1-A5</a:t>
          </a:r>
          <a:r>
            <a:rPr lang="en-GB" sz="1000" b="0" i="1" baseline="0">
              <a:latin typeface="Century Gothic" panose="020B0502020202020204" pitchFamily="34" charset="0"/>
            </a:rPr>
            <a:t> &amp; </a:t>
          </a:r>
          <a:r>
            <a:rPr lang="en-GB" sz="1000" b="0" i="1">
              <a:latin typeface="Century Gothic" panose="020B0502020202020204" pitchFamily="34" charset="0"/>
            </a:rPr>
            <a:t>demolition</a:t>
          </a:r>
        </a:p>
      </cdr:txBody>
    </cdr:sp>
  </cdr:relSizeAnchor>
</c:userShapes>
</file>

<file path=xl/drawings/drawing9.xml><?xml version="1.0" encoding="utf-8"?>
<xdr:wsDr xmlns:xdr="http://schemas.openxmlformats.org/drawingml/2006/spreadsheetDrawing" xmlns:a="http://schemas.openxmlformats.org/drawingml/2006/main">
  <xdr:twoCellAnchor>
    <xdr:from>
      <xdr:col>67</xdr:col>
      <xdr:colOff>38099</xdr:colOff>
      <xdr:row>39</xdr:row>
      <xdr:rowOff>15876</xdr:rowOff>
    </xdr:from>
    <xdr:to>
      <xdr:col>85</xdr:col>
      <xdr:colOff>177800</xdr:colOff>
      <xdr:row>55</xdr:row>
      <xdr:rowOff>130176</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2971799</xdr:colOff>
      <xdr:row>70</xdr:row>
      <xdr:rowOff>185737</xdr:rowOff>
    </xdr:from>
    <xdr:to>
      <xdr:col>18</xdr:col>
      <xdr:colOff>590550</xdr:colOff>
      <xdr:row>91</xdr:row>
      <xdr:rowOff>9525</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331787</xdr:colOff>
      <xdr:row>0</xdr:row>
      <xdr:rowOff>0</xdr:rowOff>
    </xdr:from>
    <xdr:to>
      <xdr:col>32</xdr:col>
      <xdr:colOff>225425</xdr:colOff>
      <xdr:row>13</xdr:row>
      <xdr:rowOff>28575</xdr:rowOff>
    </xdr:to>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ityoflondon.gov.uk/services/planning/planning-application-requirements/sustainable-development-planning-requirements" TargetMode="External"/><Relationship Id="rId1" Type="http://schemas.openxmlformats.org/officeDocument/2006/relationships/hyperlink" Target="https://democracy.cityoflondon.gov.uk/documents/s183229/Appendix%202%20-%20WLC%20PAN%20Pre-Design%20Version.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35FEF-3343-4490-AEAE-4C44BFCEA875}">
  <sheetPr codeName="Sheet1">
    <tabColor theme="7" tint="0.59999389629810485"/>
  </sheetPr>
  <dimension ref="A1:T42"/>
  <sheetViews>
    <sheetView tabSelected="1" view="pageBreakPreview" zoomScaleNormal="85" zoomScaleSheetLayoutView="100" workbookViewId="0">
      <selection activeCell="E10" sqref="E10"/>
    </sheetView>
  </sheetViews>
  <sheetFormatPr defaultColWidth="9.1796875" defaultRowHeight="13.5" x14ac:dyDescent="0.25"/>
  <cols>
    <col min="1" max="1" width="6.1796875" style="4" customWidth="1"/>
    <col min="2" max="2" width="14.453125" style="4" customWidth="1"/>
    <col min="3" max="3" width="14.54296875" style="4" customWidth="1"/>
    <col min="4" max="6" width="9.1796875" style="4"/>
    <col min="7" max="7" width="20.7265625" style="4" customWidth="1"/>
    <col min="8" max="8" width="11.81640625" style="4" customWidth="1"/>
    <col min="9" max="19" width="9.1796875" style="4"/>
    <col min="20" max="20" width="22.54296875" style="4" customWidth="1"/>
    <col min="21" max="16384" width="9.1796875" style="4"/>
  </cols>
  <sheetData>
    <row r="1" spans="1:20" ht="27.75" customHeight="1" x14ac:dyDescent="0.25">
      <c r="A1" s="1"/>
      <c r="B1" s="1"/>
      <c r="C1" s="1"/>
      <c r="D1" s="1"/>
      <c r="E1" s="1"/>
      <c r="F1" s="1"/>
      <c r="G1" s="1"/>
      <c r="H1" s="1"/>
      <c r="I1" s="1"/>
      <c r="J1" s="1"/>
      <c r="K1" s="1"/>
      <c r="L1" s="1"/>
      <c r="M1" s="1"/>
      <c r="N1" s="1"/>
      <c r="O1" s="1"/>
      <c r="P1" s="1"/>
      <c r="Q1" s="1"/>
      <c r="R1" s="1"/>
      <c r="S1" s="1"/>
      <c r="T1" s="1"/>
    </row>
    <row r="2" spans="1:20" x14ac:dyDescent="0.25">
      <c r="A2" s="5"/>
      <c r="B2" s="5"/>
      <c r="C2" s="5"/>
      <c r="D2" s="5"/>
      <c r="E2" s="5"/>
      <c r="F2" s="5"/>
      <c r="G2" s="5"/>
      <c r="H2" s="5"/>
      <c r="I2" s="5"/>
      <c r="J2" s="5"/>
      <c r="K2" s="5"/>
      <c r="L2" s="5"/>
      <c r="M2" s="5"/>
      <c r="N2" s="5"/>
      <c r="O2" s="5"/>
      <c r="P2" s="5"/>
      <c r="Q2" s="5"/>
      <c r="R2" s="5"/>
      <c r="S2" s="5"/>
      <c r="T2" s="5"/>
    </row>
    <row r="3" spans="1:20" x14ac:dyDescent="0.25">
      <c r="A3" s="5"/>
      <c r="B3" s="5"/>
      <c r="C3" s="5"/>
      <c r="D3" s="5"/>
      <c r="E3" s="5"/>
      <c r="F3" s="5"/>
      <c r="G3" s="5"/>
      <c r="H3" s="5"/>
      <c r="I3" s="5"/>
      <c r="J3" s="5"/>
      <c r="K3" s="5"/>
      <c r="L3" s="5"/>
      <c r="M3" s="5"/>
      <c r="N3" s="5"/>
      <c r="O3" s="5"/>
      <c r="P3" s="5"/>
      <c r="Q3" s="5"/>
      <c r="R3" s="5"/>
      <c r="S3" s="5"/>
      <c r="T3" s="5"/>
    </row>
    <row r="4" spans="1:20" ht="19.5" x14ac:dyDescent="0.35">
      <c r="A4" s="5"/>
      <c r="B4" s="5"/>
      <c r="C4" s="5"/>
      <c r="D4" s="5"/>
      <c r="E4" s="5"/>
      <c r="F4" s="5"/>
      <c r="G4" s="5"/>
      <c r="H4" s="3" t="s">
        <v>204</v>
      </c>
      <c r="I4" s="5"/>
      <c r="J4" s="5"/>
      <c r="K4" s="5"/>
      <c r="L4" s="5"/>
      <c r="M4" s="5"/>
      <c r="N4" s="5"/>
      <c r="O4" s="5"/>
      <c r="P4" s="5"/>
      <c r="Q4" s="5"/>
      <c r="R4" s="5"/>
      <c r="S4" s="5"/>
      <c r="T4" s="5"/>
    </row>
    <row r="5" spans="1:20" ht="19.5" x14ac:dyDescent="0.35">
      <c r="A5" s="5"/>
      <c r="B5" s="5"/>
      <c r="C5" s="5"/>
      <c r="D5" s="5"/>
      <c r="E5" s="5"/>
      <c r="F5" s="5"/>
      <c r="G5" s="5"/>
      <c r="H5" s="3"/>
      <c r="I5" s="5"/>
      <c r="J5" s="5"/>
      <c r="K5" s="5"/>
      <c r="L5" s="5"/>
      <c r="M5" s="5"/>
      <c r="N5" s="5"/>
      <c r="O5" s="5"/>
      <c r="P5" s="5"/>
      <c r="Q5" s="5"/>
      <c r="R5" s="5"/>
      <c r="S5" s="5"/>
      <c r="T5" s="5"/>
    </row>
    <row r="6" spans="1:20" ht="14" x14ac:dyDescent="0.3">
      <c r="A6" s="5"/>
      <c r="B6" s="5"/>
      <c r="C6" s="5"/>
      <c r="D6" s="5"/>
      <c r="E6" s="5"/>
      <c r="F6" s="5"/>
      <c r="G6" s="5"/>
      <c r="H6" s="5"/>
      <c r="I6" s="8" t="s">
        <v>77</v>
      </c>
      <c r="J6" s="5" t="s">
        <v>177</v>
      </c>
      <c r="K6" s="5"/>
      <c r="L6" s="5"/>
      <c r="M6" s="5"/>
      <c r="N6" s="5"/>
      <c r="O6" s="5"/>
      <c r="P6" s="5"/>
      <c r="Q6" s="5"/>
      <c r="R6" s="5"/>
      <c r="S6" s="5"/>
      <c r="T6" s="5"/>
    </row>
    <row r="7" spans="1:20" ht="14" x14ac:dyDescent="0.3">
      <c r="A7" s="5"/>
      <c r="B7" s="5"/>
      <c r="C7" s="5"/>
      <c r="D7" s="5"/>
      <c r="E7" s="5"/>
      <c r="F7" s="5"/>
      <c r="G7" s="5"/>
      <c r="H7" s="5"/>
      <c r="I7" s="8" t="s">
        <v>6</v>
      </c>
      <c r="J7" s="5" t="s">
        <v>184</v>
      </c>
      <c r="K7" s="5"/>
      <c r="L7" s="5"/>
      <c r="M7" s="5"/>
      <c r="N7" s="5"/>
      <c r="O7" s="5"/>
      <c r="P7" s="5"/>
      <c r="Q7" s="5"/>
      <c r="R7" s="5"/>
      <c r="S7" s="5"/>
      <c r="T7" s="5"/>
    </row>
    <row r="8" spans="1:20" ht="14" x14ac:dyDescent="0.3">
      <c r="A8" s="5"/>
      <c r="B8" s="5"/>
      <c r="C8" s="5"/>
      <c r="D8" s="5"/>
      <c r="E8" s="5"/>
      <c r="F8" s="5"/>
      <c r="G8" s="5"/>
      <c r="H8" s="5"/>
      <c r="I8" s="8" t="s">
        <v>7</v>
      </c>
      <c r="J8" s="5" t="s">
        <v>185</v>
      </c>
      <c r="K8" s="5"/>
      <c r="L8" s="5"/>
      <c r="M8" s="5"/>
      <c r="N8" s="5"/>
      <c r="O8" s="5"/>
      <c r="P8" s="5"/>
      <c r="Q8" s="5"/>
      <c r="R8" s="5"/>
      <c r="S8" s="5"/>
      <c r="T8" s="5"/>
    </row>
    <row r="9" spans="1:20" ht="14" x14ac:dyDescent="0.3">
      <c r="A9" s="5"/>
      <c r="B9" s="5"/>
      <c r="C9" s="5"/>
      <c r="D9" s="5"/>
      <c r="E9" s="5"/>
      <c r="F9" s="5"/>
      <c r="G9" s="5"/>
      <c r="H9" s="5"/>
      <c r="I9" s="8" t="s">
        <v>152</v>
      </c>
      <c r="J9" s="256" t="s">
        <v>173</v>
      </c>
      <c r="K9" s="256"/>
      <c r="L9" s="256"/>
      <c r="M9" s="256"/>
      <c r="N9" s="256"/>
      <c r="O9" s="256"/>
      <c r="P9" s="256"/>
      <c r="Q9" s="256"/>
      <c r="R9" s="256"/>
      <c r="S9" s="256"/>
      <c r="T9" s="256"/>
    </row>
    <row r="10" spans="1:20" ht="14" x14ac:dyDescent="0.3">
      <c r="A10" s="5"/>
      <c r="B10" s="75" t="s">
        <v>208</v>
      </c>
      <c r="C10" s="211" t="s">
        <v>229</v>
      </c>
      <c r="D10" s="150"/>
      <c r="E10" s="5"/>
      <c r="F10" s="5"/>
      <c r="G10" s="5"/>
      <c r="H10" s="5"/>
      <c r="I10" s="8"/>
      <c r="J10" s="256"/>
      <c r="K10" s="256"/>
      <c r="L10" s="256"/>
      <c r="M10" s="256"/>
      <c r="N10" s="256"/>
      <c r="O10" s="256"/>
      <c r="P10" s="256"/>
      <c r="Q10" s="256"/>
      <c r="R10" s="256"/>
      <c r="S10" s="256"/>
      <c r="T10" s="256"/>
    </row>
    <row r="11" spans="1:20" ht="14" x14ac:dyDescent="0.3">
      <c r="A11" s="5"/>
      <c r="B11" s="75" t="s">
        <v>89</v>
      </c>
      <c r="C11" s="74">
        <v>45321</v>
      </c>
      <c r="D11" s="5"/>
      <c r="E11" s="5"/>
      <c r="F11" s="5"/>
      <c r="G11" s="5"/>
      <c r="H11" s="5"/>
      <c r="I11" s="8"/>
      <c r="J11" s="256"/>
      <c r="K11" s="256"/>
      <c r="L11" s="256"/>
      <c r="M11" s="256"/>
      <c r="N11" s="256"/>
      <c r="O11" s="256"/>
      <c r="P11" s="256"/>
      <c r="Q11" s="256"/>
      <c r="R11" s="256"/>
      <c r="S11" s="256"/>
      <c r="T11" s="256"/>
    </row>
    <row r="12" spans="1:20" ht="14" x14ac:dyDescent="0.3">
      <c r="A12" s="5"/>
      <c r="B12" s="5"/>
      <c r="C12" s="5"/>
      <c r="D12" s="5"/>
      <c r="E12" s="5"/>
      <c r="F12" s="5"/>
      <c r="G12" s="5"/>
      <c r="H12" s="5"/>
      <c r="I12" s="8" t="s">
        <v>62</v>
      </c>
      <c r="J12" s="5" t="s">
        <v>174</v>
      </c>
      <c r="K12" s="5"/>
      <c r="L12" s="5"/>
      <c r="M12" s="5"/>
      <c r="N12" s="5"/>
      <c r="O12" s="5"/>
      <c r="P12" s="5"/>
      <c r="Q12" s="5"/>
      <c r="R12" s="5"/>
      <c r="S12" s="5"/>
      <c r="T12" s="5"/>
    </row>
    <row r="13" spans="1:20" ht="14" x14ac:dyDescent="0.3">
      <c r="A13" s="5"/>
      <c r="B13" s="5"/>
      <c r="C13" s="8"/>
      <c r="D13" s="5"/>
      <c r="E13" s="5"/>
      <c r="F13" s="5"/>
      <c r="G13" s="5"/>
      <c r="H13" s="5"/>
      <c r="I13" s="5"/>
      <c r="J13" s="5" t="s">
        <v>187</v>
      </c>
      <c r="K13" s="5"/>
      <c r="L13" s="5"/>
      <c r="M13" s="5"/>
      <c r="N13" s="5"/>
      <c r="O13" s="5"/>
      <c r="P13" s="5"/>
      <c r="Q13" s="5"/>
      <c r="R13" s="5"/>
      <c r="S13" s="5"/>
      <c r="T13" s="5"/>
    </row>
    <row r="14" spans="1:20" ht="14" x14ac:dyDescent="0.3">
      <c r="A14" s="5"/>
      <c r="B14" s="5"/>
      <c r="C14" s="8"/>
      <c r="D14" s="5"/>
      <c r="E14" s="5"/>
      <c r="F14" s="5"/>
      <c r="G14" s="5"/>
      <c r="H14" s="5"/>
      <c r="I14" s="5"/>
      <c r="J14" s="5" t="s">
        <v>175</v>
      </c>
      <c r="K14" s="5"/>
      <c r="L14" s="5"/>
      <c r="M14" s="5"/>
      <c r="N14" s="5"/>
      <c r="O14" s="5"/>
      <c r="P14" s="5"/>
      <c r="Q14" s="5"/>
      <c r="R14" s="5"/>
      <c r="S14" s="5"/>
      <c r="T14" s="5"/>
    </row>
    <row r="15" spans="1:20" ht="32.25" customHeight="1" x14ac:dyDescent="0.25">
      <c r="A15" s="5"/>
      <c r="B15" s="252" t="s">
        <v>188</v>
      </c>
      <c r="C15" s="252"/>
      <c r="D15" s="252"/>
      <c r="E15" s="252"/>
      <c r="F15" s="252"/>
      <c r="G15" s="252"/>
      <c r="H15" s="252"/>
      <c r="I15" s="5"/>
      <c r="J15" s="209" t="s">
        <v>189</v>
      </c>
      <c r="K15" s="5"/>
      <c r="L15" s="5"/>
      <c r="M15" s="5"/>
      <c r="N15" s="5"/>
      <c r="O15" s="5"/>
      <c r="P15" s="5"/>
      <c r="Q15" s="5"/>
      <c r="R15" s="5"/>
      <c r="S15" s="5"/>
      <c r="T15" s="5"/>
    </row>
    <row r="16" spans="1:20" x14ac:dyDescent="0.25">
      <c r="A16" s="5"/>
      <c r="B16" s="5"/>
      <c r="C16" s="5"/>
      <c r="D16" s="5"/>
      <c r="E16" s="5"/>
      <c r="F16" s="5"/>
      <c r="G16" s="5"/>
      <c r="H16" s="5"/>
      <c r="I16" s="5"/>
      <c r="J16" s="5"/>
      <c r="K16" s="5"/>
      <c r="L16" s="5"/>
      <c r="M16" s="5"/>
      <c r="N16" s="5"/>
      <c r="O16" s="5"/>
      <c r="P16" s="5"/>
      <c r="Q16" s="5"/>
      <c r="R16" s="5"/>
      <c r="S16" s="5"/>
      <c r="T16" s="5"/>
    </row>
    <row r="17" spans="1:20" x14ac:dyDescent="0.25">
      <c r="A17" s="5"/>
      <c r="B17" s="5"/>
      <c r="C17" s="5"/>
      <c r="D17" s="5"/>
      <c r="E17" s="5"/>
      <c r="F17" s="5"/>
      <c r="G17" s="5"/>
      <c r="H17" s="5"/>
      <c r="I17" s="5"/>
      <c r="J17" s="5"/>
      <c r="K17" s="5"/>
      <c r="L17" s="5"/>
      <c r="M17" s="5"/>
      <c r="N17" s="5"/>
      <c r="O17" s="5"/>
      <c r="P17" s="5"/>
      <c r="Q17" s="5"/>
      <c r="R17" s="5"/>
      <c r="S17" s="5"/>
      <c r="T17" s="5"/>
    </row>
    <row r="18" spans="1:20" x14ac:dyDescent="0.25">
      <c r="A18" s="5"/>
      <c r="B18" s="5"/>
      <c r="C18" s="5"/>
      <c r="D18" s="5"/>
      <c r="E18" s="5"/>
      <c r="F18" s="5"/>
      <c r="G18" s="5"/>
      <c r="H18" s="5"/>
      <c r="I18" s="5"/>
      <c r="J18" s="5"/>
      <c r="K18" s="5"/>
      <c r="L18" s="5"/>
      <c r="M18" s="5"/>
      <c r="N18" s="5"/>
      <c r="O18" s="5"/>
      <c r="P18" s="5"/>
      <c r="Q18" s="5"/>
      <c r="R18" s="5"/>
      <c r="S18" s="5"/>
      <c r="T18" s="5"/>
    </row>
    <row r="19" spans="1:20" x14ac:dyDescent="0.25">
      <c r="A19" s="5"/>
      <c r="B19" s="5"/>
      <c r="C19" s="5"/>
      <c r="D19" s="5"/>
      <c r="E19" s="5"/>
      <c r="F19" s="5"/>
      <c r="G19" s="5"/>
      <c r="H19" s="5"/>
      <c r="I19" s="5"/>
      <c r="J19" s="5"/>
      <c r="K19" s="5"/>
      <c r="L19" s="5"/>
      <c r="M19" s="5"/>
      <c r="N19" s="5"/>
      <c r="O19" s="5"/>
      <c r="P19" s="5"/>
      <c r="Q19" s="5"/>
      <c r="R19" s="5"/>
      <c r="S19" s="5"/>
      <c r="T19" s="5"/>
    </row>
    <row r="20" spans="1:20" x14ac:dyDescent="0.25">
      <c r="A20" s="5"/>
      <c r="B20" s="5"/>
      <c r="C20" s="5"/>
      <c r="D20" s="5"/>
      <c r="E20" s="5"/>
      <c r="F20" s="5"/>
      <c r="G20" s="5"/>
      <c r="H20" s="5"/>
      <c r="I20" s="5"/>
      <c r="J20" s="5"/>
      <c r="K20" s="5"/>
      <c r="L20" s="5"/>
      <c r="M20" s="5"/>
      <c r="N20" s="5"/>
      <c r="O20" s="5"/>
      <c r="P20" s="5"/>
      <c r="Q20" s="5"/>
      <c r="R20" s="5"/>
      <c r="S20" s="5"/>
      <c r="T20" s="5"/>
    </row>
    <row r="21" spans="1:20" x14ac:dyDescent="0.25">
      <c r="A21" s="5"/>
      <c r="B21" s="5"/>
      <c r="C21" s="5"/>
      <c r="D21" s="5"/>
      <c r="E21" s="5"/>
      <c r="F21" s="5"/>
      <c r="G21" s="5"/>
      <c r="H21" s="5"/>
      <c r="I21" s="5"/>
      <c r="J21" s="5"/>
      <c r="K21" s="5"/>
      <c r="L21" s="5"/>
      <c r="M21" s="5"/>
      <c r="N21" s="5"/>
      <c r="O21" s="5"/>
      <c r="P21" s="5"/>
      <c r="Q21" s="5"/>
      <c r="R21" s="5"/>
      <c r="S21" s="5"/>
      <c r="T21" s="5"/>
    </row>
    <row r="22" spans="1:20" x14ac:dyDescent="0.25">
      <c r="A22" s="5"/>
      <c r="B22" s="5"/>
      <c r="C22" s="5"/>
      <c r="D22" s="5"/>
      <c r="E22" s="5"/>
      <c r="F22" s="5"/>
      <c r="G22" s="5"/>
      <c r="H22" s="5"/>
      <c r="I22" s="5"/>
      <c r="J22" s="5"/>
      <c r="K22" s="5"/>
      <c r="L22" s="5"/>
      <c r="M22" s="5"/>
      <c r="N22" s="5"/>
      <c r="O22" s="5"/>
      <c r="P22" s="5"/>
      <c r="Q22" s="5"/>
      <c r="R22" s="5"/>
      <c r="S22" s="5"/>
      <c r="T22" s="5"/>
    </row>
    <row r="23" spans="1:20" x14ac:dyDescent="0.25">
      <c r="A23" s="5"/>
      <c r="B23" s="5"/>
      <c r="C23" s="5"/>
      <c r="D23" s="5"/>
      <c r="E23" s="5"/>
      <c r="F23" s="5"/>
      <c r="G23" s="5"/>
      <c r="H23" s="5"/>
      <c r="I23" s="5"/>
      <c r="J23" s="5"/>
      <c r="K23" s="5"/>
      <c r="L23" s="5"/>
      <c r="M23" s="5"/>
      <c r="N23" s="5"/>
      <c r="O23" s="5"/>
      <c r="P23" s="5"/>
      <c r="Q23" s="5"/>
      <c r="R23" s="5"/>
      <c r="S23" s="5"/>
      <c r="T23" s="5"/>
    </row>
    <row r="24" spans="1:20" x14ac:dyDescent="0.25">
      <c r="A24" s="5"/>
      <c r="B24" s="5"/>
      <c r="C24" s="5"/>
      <c r="D24" s="5"/>
      <c r="E24" s="5"/>
      <c r="F24" s="5"/>
      <c r="G24" s="5"/>
      <c r="H24" s="5"/>
      <c r="I24" s="5"/>
      <c r="J24" s="5"/>
      <c r="K24" s="5"/>
      <c r="L24" s="5"/>
      <c r="M24" s="5"/>
      <c r="N24" s="5"/>
      <c r="O24" s="5"/>
      <c r="P24" s="5"/>
      <c r="Q24" s="5"/>
      <c r="R24" s="5"/>
      <c r="S24" s="5"/>
      <c r="T24" s="5"/>
    </row>
    <row r="25" spans="1:20" x14ac:dyDescent="0.25">
      <c r="A25" s="5"/>
      <c r="B25" s="5"/>
      <c r="C25" s="5"/>
      <c r="D25" s="5"/>
      <c r="E25" s="5"/>
      <c r="F25" s="5"/>
      <c r="G25" s="5"/>
      <c r="H25" s="5"/>
      <c r="I25" s="5"/>
      <c r="J25" s="5"/>
      <c r="K25" s="5"/>
      <c r="L25" s="5"/>
      <c r="M25" s="5"/>
      <c r="N25" s="5"/>
      <c r="O25" s="5"/>
      <c r="P25" s="5"/>
      <c r="Q25" s="5"/>
      <c r="R25" s="5"/>
      <c r="S25" s="5"/>
      <c r="T25" s="5"/>
    </row>
    <row r="26" spans="1:20" x14ac:dyDescent="0.25">
      <c r="A26" s="5"/>
      <c r="B26" s="5"/>
      <c r="C26" s="5"/>
      <c r="D26" s="5"/>
      <c r="E26" s="5"/>
      <c r="F26" s="5"/>
      <c r="G26" s="5"/>
      <c r="H26" s="5"/>
      <c r="I26" s="5"/>
      <c r="J26" s="5"/>
      <c r="K26" s="5"/>
      <c r="L26" s="5"/>
      <c r="M26" s="5"/>
      <c r="N26" s="5"/>
      <c r="O26" s="5"/>
      <c r="P26" s="5"/>
      <c r="Q26" s="5"/>
      <c r="R26" s="5"/>
      <c r="S26" s="5"/>
      <c r="T26" s="5"/>
    </row>
    <row r="27" spans="1:20" x14ac:dyDescent="0.25">
      <c r="A27" s="5"/>
      <c r="B27" s="5"/>
      <c r="C27" s="5"/>
      <c r="D27" s="5"/>
      <c r="E27" s="5"/>
      <c r="F27" s="5"/>
      <c r="G27" s="5"/>
      <c r="H27" s="5"/>
      <c r="I27" s="5"/>
      <c r="J27" s="5"/>
      <c r="K27" s="5"/>
      <c r="L27" s="5"/>
      <c r="M27" s="5"/>
      <c r="N27" s="5"/>
      <c r="O27" s="5"/>
      <c r="P27" s="5"/>
      <c r="Q27" s="5"/>
      <c r="R27" s="5"/>
      <c r="S27" s="5"/>
      <c r="T27" s="5"/>
    </row>
    <row r="28" spans="1:20" x14ac:dyDescent="0.25">
      <c r="A28" s="5"/>
      <c r="B28" s="5"/>
      <c r="C28" s="5"/>
      <c r="D28" s="5"/>
      <c r="E28" s="5"/>
      <c r="F28" s="5"/>
      <c r="G28" s="5"/>
      <c r="H28" s="5"/>
      <c r="I28" s="5"/>
      <c r="J28" s="5"/>
      <c r="K28" s="5"/>
      <c r="L28" s="5"/>
      <c r="M28" s="5"/>
      <c r="N28" s="5"/>
      <c r="O28" s="5"/>
      <c r="P28" s="5"/>
      <c r="Q28" s="5"/>
      <c r="R28" s="5"/>
      <c r="S28" s="5"/>
      <c r="T28" s="5"/>
    </row>
    <row r="29" spans="1:20" x14ac:dyDescent="0.25">
      <c r="A29" s="5"/>
      <c r="B29" s="5"/>
      <c r="C29" s="5"/>
      <c r="D29" s="5"/>
      <c r="E29" s="5"/>
      <c r="F29" s="5"/>
      <c r="G29" s="5"/>
      <c r="H29" s="5"/>
      <c r="I29" s="5"/>
      <c r="J29" s="5"/>
      <c r="K29" s="5"/>
      <c r="L29" s="5"/>
      <c r="M29" s="5"/>
      <c r="N29" s="5"/>
      <c r="O29" s="5"/>
      <c r="P29" s="5"/>
      <c r="Q29" s="5"/>
      <c r="R29" s="5"/>
      <c r="S29" s="5"/>
      <c r="T29" s="5"/>
    </row>
    <row r="30" spans="1:20" x14ac:dyDescent="0.25">
      <c r="A30" s="5"/>
      <c r="B30" s="5"/>
      <c r="C30" s="5"/>
      <c r="D30" s="5"/>
      <c r="E30" s="5"/>
      <c r="F30" s="5"/>
      <c r="G30" s="5"/>
      <c r="H30" s="5"/>
      <c r="I30" s="5"/>
      <c r="J30" s="5"/>
      <c r="K30" s="5"/>
      <c r="L30" s="5"/>
      <c r="M30" s="5"/>
      <c r="N30" s="5"/>
      <c r="O30" s="5"/>
      <c r="P30" s="5"/>
      <c r="Q30" s="5"/>
      <c r="R30" s="5"/>
      <c r="S30" s="5"/>
      <c r="T30" s="5"/>
    </row>
    <row r="31" spans="1:20" ht="32.25" customHeight="1" x14ac:dyDescent="0.25">
      <c r="A31" s="5"/>
      <c r="B31" s="5"/>
      <c r="C31" s="5"/>
      <c r="D31" s="5"/>
      <c r="E31" s="5"/>
      <c r="F31" s="5"/>
      <c r="G31" s="5"/>
      <c r="H31" s="5"/>
      <c r="I31" s="5"/>
      <c r="J31" s="5"/>
      <c r="K31" s="5"/>
      <c r="L31" s="5"/>
      <c r="M31" s="5"/>
      <c r="N31" s="5"/>
      <c r="O31" s="5"/>
      <c r="P31" s="5"/>
      <c r="Q31" s="5"/>
      <c r="R31" s="5"/>
      <c r="S31" s="5"/>
      <c r="T31" s="5"/>
    </row>
    <row r="32" spans="1:20" ht="20.25" customHeight="1" x14ac:dyDescent="0.35">
      <c r="A32" s="5"/>
      <c r="B32" s="255" t="s">
        <v>207</v>
      </c>
      <c r="C32" s="255"/>
      <c r="D32" s="255"/>
      <c r="E32" s="255"/>
      <c r="F32" s="255"/>
      <c r="G32" s="255"/>
      <c r="H32" s="47"/>
      <c r="I32" s="47"/>
      <c r="J32" s="47"/>
      <c r="K32" s="5"/>
      <c r="L32" s="5"/>
      <c r="M32" s="5"/>
      <c r="N32" s="5"/>
      <c r="O32" s="5"/>
      <c r="P32" s="5"/>
      <c r="Q32" s="5"/>
      <c r="R32" s="5"/>
      <c r="S32" s="5"/>
      <c r="T32" s="5"/>
    </row>
    <row r="33" spans="1:20" ht="14" x14ac:dyDescent="0.3">
      <c r="A33" s="5"/>
      <c r="B33" s="93"/>
      <c r="C33" s="5"/>
      <c r="D33" s="5"/>
      <c r="E33" s="5"/>
      <c r="F33" s="5"/>
      <c r="G33" s="5"/>
      <c r="H33" s="5"/>
      <c r="I33" s="5"/>
      <c r="J33" s="5"/>
      <c r="K33" s="5"/>
      <c r="L33" s="5"/>
      <c r="M33" s="5"/>
      <c r="N33" s="5"/>
      <c r="O33" s="5"/>
      <c r="P33" s="5"/>
      <c r="Q33" s="5"/>
      <c r="R33" s="5"/>
      <c r="S33" s="5"/>
      <c r="T33" s="5"/>
    </row>
    <row r="34" spans="1:20" x14ac:dyDescent="0.25">
      <c r="A34" s="5"/>
      <c r="B34" s="253" t="s">
        <v>205</v>
      </c>
      <c r="C34" s="254"/>
      <c r="D34" s="254"/>
      <c r="E34" s="254"/>
      <c r="F34" s="254"/>
      <c r="G34" s="254"/>
      <c r="H34" s="254"/>
      <c r="I34" s="254"/>
      <c r="J34" s="254"/>
      <c r="K34" s="254"/>
      <c r="L34" s="254"/>
      <c r="M34" s="254"/>
      <c r="N34" s="254"/>
      <c r="O34" s="254"/>
      <c r="P34" s="254"/>
      <c r="Q34" s="254"/>
      <c r="R34" s="5"/>
      <c r="S34" s="5"/>
      <c r="T34" s="5"/>
    </row>
    <row r="35" spans="1:20" ht="39.75" customHeight="1" x14ac:dyDescent="0.25">
      <c r="A35" s="5"/>
      <c r="B35" s="254"/>
      <c r="C35" s="254"/>
      <c r="D35" s="254"/>
      <c r="E35" s="254"/>
      <c r="F35" s="254"/>
      <c r="G35" s="254"/>
      <c r="H35" s="254"/>
      <c r="I35" s="254"/>
      <c r="J35" s="254"/>
      <c r="K35" s="254"/>
      <c r="L35" s="254"/>
      <c r="M35" s="254"/>
      <c r="N35" s="254"/>
      <c r="O35" s="254"/>
      <c r="P35" s="254"/>
      <c r="Q35" s="254"/>
      <c r="R35" s="5"/>
      <c r="S35" s="5"/>
      <c r="T35" s="5"/>
    </row>
    <row r="36" spans="1:20" ht="44.25" customHeight="1" x14ac:dyDescent="0.25">
      <c r="A36" s="5"/>
      <c r="B36" s="254"/>
      <c r="C36" s="254"/>
      <c r="D36" s="254"/>
      <c r="E36" s="254"/>
      <c r="F36" s="254"/>
      <c r="G36" s="254"/>
      <c r="H36" s="254"/>
      <c r="I36" s="254"/>
      <c r="J36" s="254"/>
      <c r="K36" s="254"/>
      <c r="L36" s="254"/>
      <c r="M36" s="254"/>
      <c r="N36" s="254"/>
      <c r="O36" s="254"/>
      <c r="P36" s="254"/>
      <c r="Q36" s="254"/>
      <c r="R36" s="5"/>
      <c r="S36" s="5"/>
      <c r="T36" s="5"/>
    </row>
    <row r="37" spans="1:20" x14ac:dyDescent="0.25">
      <c r="A37" s="5"/>
      <c r="B37" s="5"/>
      <c r="C37" s="5"/>
      <c r="D37" s="5"/>
      <c r="E37" s="5"/>
      <c r="F37" s="5"/>
      <c r="G37" s="5"/>
      <c r="H37" s="5"/>
      <c r="I37" s="5"/>
      <c r="J37" s="5"/>
      <c r="K37" s="5"/>
      <c r="L37" s="5"/>
      <c r="M37" s="5"/>
      <c r="N37" s="5"/>
      <c r="O37" s="5"/>
      <c r="P37" s="5"/>
      <c r="Q37" s="5"/>
      <c r="R37" s="5"/>
      <c r="S37" s="5"/>
      <c r="T37" s="5"/>
    </row>
    <row r="38" spans="1:20" ht="14" x14ac:dyDescent="0.3">
      <c r="A38" s="5"/>
      <c r="B38" s="251" t="s">
        <v>217</v>
      </c>
      <c r="C38" s="247"/>
      <c r="D38" s="247"/>
      <c r="E38" s="246"/>
      <c r="F38" s="5"/>
      <c r="G38" s="5"/>
      <c r="H38" s="5"/>
      <c r="I38" s="5"/>
      <c r="J38" s="5"/>
      <c r="K38" s="5"/>
      <c r="L38" s="5"/>
      <c r="M38" s="5"/>
      <c r="N38" s="5"/>
      <c r="O38" s="5"/>
      <c r="P38" s="5"/>
      <c r="Q38" s="5"/>
      <c r="R38" s="5"/>
      <c r="S38" s="5"/>
      <c r="T38" s="5"/>
    </row>
    <row r="39" spans="1:20" ht="14" x14ac:dyDescent="0.3">
      <c r="A39" s="5"/>
      <c r="B39" s="251" t="s">
        <v>220</v>
      </c>
      <c r="C39" s="247"/>
      <c r="D39" s="247"/>
      <c r="E39" s="210"/>
      <c r="F39" s="47"/>
      <c r="G39" s="47"/>
      <c r="H39" s="47"/>
      <c r="I39" s="47"/>
      <c r="J39" s="47"/>
      <c r="K39" s="47"/>
      <c r="L39" s="47"/>
      <c r="M39" s="47"/>
      <c r="N39" s="47"/>
      <c r="O39" s="47"/>
      <c r="P39" s="5"/>
      <c r="Q39" s="5"/>
      <c r="R39" s="5"/>
      <c r="S39" s="5"/>
      <c r="T39" s="5"/>
    </row>
    <row r="40" spans="1:20" x14ac:dyDescent="0.25">
      <c r="A40" s="5"/>
      <c r="B40" s="251" t="s">
        <v>221</v>
      </c>
      <c r="C40" s="47"/>
      <c r="D40" s="47"/>
      <c r="E40" s="47"/>
      <c r="F40" s="47"/>
      <c r="G40" s="47"/>
      <c r="H40" s="47"/>
      <c r="I40" s="47"/>
      <c r="J40" s="47"/>
      <c r="K40" s="47"/>
      <c r="L40" s="47"/>
      <c r="M40" s="47"/>
      <c r="N40" s="47"/>
      <c r="O40" s="47"/>
      <c r="P40" s="5"/>
      <c r="Q40" s="5"/>
      <c r="R40" s="5"/>
      <c r="S40" s="5"/>
      <c r="T40" s="5"/>
    </row>
    <row r="41" spans="1:20" x14ac:dyDescent="0.25">
      <c r="A41" s="5"/>
      <c r="B41" s="250" t="s">
        <v>225</v>
      </c>
      <c r="C41" s="5"/>
      <c r="D41" s="5"/>
      <c r="E41" s="5"/>
      <c r="F41" s="5"/>
      <c r="G41" s="5"/>
      <c r="H41" s="5"/>
      <c r="I41" s="5"/>
      <c r="J41" s="5"/>
      <c r="K41" s="5"/>
      <c r="L41" s="5"/>
      <c r="M41" s="5"/>
      <c r="N41" s="5"/>
      <c r="O41" s="5"/>
      <c r="P41" s="5"/>
      <c r="Q41" s="5"/>
      <c r="R41" s="5"/>
      <c r="S41" s="5"/>
      <c r="T41" s="5"/>
    </row>
    <row r="42" spans="1:20" x14ac:dyDescent="0.25">
      <c r="A42" s="5"/>
      <c r="B42" s="250" t="s">
        <v>228</v>
      </c>
      <c r="C42" s="5"/>
      <c r="D42" s="5"/>
      <c r="E42" s="5"/>
      <c r="F42" s="5"/>
      <c r="G42" s="5"/>
      <c r="H42" s="5"/>
      <c r="I42" s="5"/>
      <c r="J42" s="5"/>
      <c r="K42" s="5"/>
      <c r="L42" s="5"/>
      <c r="M42" s="5"/>
      <c r="N42" s="5"/>
      <c r="O42" s="5"/>
      <c r="P42" s="5"/>
      <c r="Q42" s="5"/>
      <c r="R42" s="5"/>
      <c r="S42" s="5"/>
      <c r="T42" s="5"/>
    </row>
  </sheetData>
  <sheetProtection algorithmName="SHA-512" hashValue="6Rs+uv1PNBMAseXKWrJPzBHQiR/J3/Zy3ehBeCiUk/c/o10Av9H73pPW7Pg2/b1smpyLHiwgAUhmOsRu8t636A==" saltValue="n8wKKv9pgRhOJHz859zgDw==" spinCount="100000" sheet="1" objects="1" scenarios="1"/>
  <mergeCells count="4">
    <mergeCell ref="B15:H15"/>
    <mergeCell ref="B34:Q36"/>
    <mergeCell ref="B32:G32"/>
    <mergeCell ref="J9:T11"/>
  </mergeCells>
  <phoneticPr fontId="8" type="noConversion"/>
  <hyperlinks>
    <hyperlink ref="B32" r:id="rId1" display="Whole Life-Cycle Carbon Optioneering, February 2023" xr:uid="{41969FFE-EFDA-4FB2-9EF3-99ADC7DBBD88}"/>
    <hyperlink ref="B32:G32" r:id="rId2" display="Link to webpage: City of London Corporation Carbon Options Guidance, March 2023" xr:uid="{812BC5D1-F02A-4887-84E5-696F31CDCA86}"/>
  </hyperlinks>
  <pageMargins left="0.7" right="0.7" top="0.75" bottom="0.75" header="0.3" footer="0.3"/>
  <pageSetup paperSize="9" scale="40"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4F15-75CF-4935-9B2F-FD8CF46081AE}">
  <sheetPr codeName="Sheet7">
    <tabColor theme="7" tint="0.59999389629810485"/>
  </sheetPr>
  <dimension ref="A1:V26"/>
  <sheetViews>
    <sheetView view="pageBreakPreview" zoomScaleNormal="85" zoomScaleSheetLayoutView="100" workbookViewId="0">
      <selection activeCell="J10" sqref="J10"/>
    </sheetView>
  </sheetViews>
  <sheetFormatPr defaultColWidth="9.1796875" defaultRowHeight="13.5" x14ac:dyDescent="0.25"/>
  <cols>
    <col min="1" max="1" width="6.1796875" style="4" customWidth="1"/>
    <col min="2" max="2" width="11.453125" style="4" customWidth="1"/>
    <col min="3" max="3" width="18.1796875" style="4" customWidth="1"/>
    <col min="4" max="12" width="9.1796875" style="4"/>
    <col min="13" max="13" width="10.81640625" style="4" customWidth="1"/>
    <col min="14" max="14" width="4.54296875" style="4" customWidth="1"/>
    <col min="15" max="21" width="9.1796875" style="4"/>
    <col min="22" max="22" width="20.54296875" style="4" customWidth="1"/>
    <col min="23" max="16384" width="9.1796875" style="4"/>
  </cols>
  <sheetData>
    <row r="1" spans="1:22" ht="27.75" customHeight="1" x14ac:dyDescent="0.25">
      <c r="A1" s="1"/>
      <c r="B1" s="1"/>
      <c r="C1" s="1"/>
      <c r="D1" s="1"/>
      <c r="E1" s="1"/>
      <c r="F1" s="1"/>
      <c r="G1" s="1"/>
      <c r="H1" s="1"/>
      <c r="I1" s="1"/>
      <c r="J1" s="1"/>
      <c r="K1" s="1"/>
      <c r="L1" s="1"/>
      <c r="M1" s="1"/>
      <c r="N1" s="1"/>
      <c r="O1" s="1"/>
      <c r="P1" s="1"/>
      <c r="Q1" s="1"/>
      <c r="R1" s="1"/>
      <c r="S1" s="1"/>
      <c r="T1" s="1"/>
      <c r="U1" s="1"/>
      <c r="V1" s="1"/>
    </row>
    <row r="2" spans="1:22" x14ac:dyDescent="0.25">
      <c r="A2" s="5"/>
      <c r="B2" s="5"/>
      <c r="C2" s="5"/>
      <c r="D2" s="5"/>
      <c r="E2" s="5"/>
      <c r="F2" s="5"/>
      <c r="G2" s="5"/>
      <c r="H2" s="5"/>
      <c r="I2" s="5"/>
      <c r="J2" s="5"/>
      <c r="K2" s="5"/>
      <c r="L2" s="5"/>
      <c r="M2" s="5"/>
      <c r="N2" s="5"/>
      <c r="O2" s="5"/>
      <c r="P2" s="5"/>
      <c r="Q2" s="5"/>
      <c r="R2" s="5"/>
      <c r="S2" s="5"/>
      <c r="T2" s="5"/>
      <c r="U2" s="5"/>
      <c r="V2" s="5"/>
    </row>
    <row r="3" spans="1:22" ht="19.5" x14ac:dyDescent="0.35">
      <c r="A3" s="5"/>
      <c r="B3" s="3"/>
      <c r="C3" s="5"/>
      <c r="D3" s="5"/>
      <c r="E3" s="5"/>
      <c r="F3" s="5"/>
      <c r="G3" s="5"/>
      <c r="H3" s="5"/>
      <c r="I3" s="5"/>
      <c r="J3" s="5"/>
      <c r="K3" s="5"/>
      <c r="L3" s="5"/>
      <c r="M3" s="5"/>
      <c r="N3" s="5"/>
      <c r="O3" s="5"/>
      <c r="P3" s="5"/>
      <c r="Q3" s="5"/>
      <c r="R3" s="5"/>
      <c r="S3" s="5"/>
      <c r="T3" s="5"/>
      <c r="U3" s="5"/>
      <c r="V3" s="5"/>
    </row>
    <row r="4" spans="1:22" ht="19.5" x14ac:dyDescent="0.35">
      <c r="A4" s="5"/>
      <c r="B4" s="90" t="s">
        <v>147</v>
      </c>
      <c r="C4" s="5"/>
      <c r="D4" s="5"/>
      <c r="E4" s="5"/>
      <c r="F4" s="5"/>
      <c r="G4" s="5"/>
      <c r="H4" s="5"/>
      <c r="I4" s="5"/>
      <c r="J4" s="5"/>
      <c r="K4" s="5"/>
      <c r="L4" s="5"/>
      <c r="M4" s="5"/>
      <c r="N4" s="5"/>
      <c r="O4" s="5"/>
      <c r="P4" s="5"/>
      <c r="Q4" s="5"/>
      <c r="R4" s="5"/>
      <c r="S4" s="5"/>
      <c r="T4" s="5"/>
      <c r="U4" s="5"/>
      <c r="V4" s="5"/>
    </row>
    <row r="5" spans="1:22" x14ac:dyDescent="0.25">
      <c r="A5" s="5"/>
      <c r="B5" s="5"/>
      <c r="C5" s="5"/>
      <c r="D5" s="5"/>
      <c r="E5" s="5"/>
      <c r="F5" s="5"/>
      <c r="G5" s="5"/>
      <c r="H5" s="5"/>
      <c r="I5" s="5"/>
      <c r="J5" s="5"/>
      <c r="K5" s="5"/>
      <c r="L5" s="5"/>
      <c r="M5" s="5"/>
      <c r="N5" s="5"/>
      <c r="O5" s="5"/>
      <c r="P5" s="5"/>
      <c r="Q5" s="5"/>
      <c r="R5" s="5"/>
      <c r="S5" s="5"/>
      <c r="T5" s="5"/>
      <c r="U5" s="5"/>
      <c r="V5" s="5"/>
    </row>
    <row r="6" spans="1:22" ht="20.25" customHeight="1" x14ac:dyDescent="0.25">
      <c r="A6" s="5"/>
      <c r="B6" s="50" t="s">
        <v>6</v>
      </c>
      <c r="C6" s="5"/>
      <c r="D6" s="5"/>
      <c r="E6" s="5"/>
      <c r="F6" s="5"/>
      <c r="G6" s="5"/>
      <c r="H6" s="5"/>
      <c r="I6" s="5"/>
      <c r="J6" s="5"/>
      <c r="K6" s="5"/>
      <c r="L6" s="5"/>
      <c r="M6" s="5"/>
      <c r="N6" s="5"/>
      <c r="O6" s="5"/>
      <c r="P6" s="5"/>
      <c r="Q6" s="5"/>
      <c r="R6" s="5"/>
      <c r="S6" s="5"/>
      <c r="T6" s="5"/>
      <c r="U6" s="5"/>
      <c r="V6" s="5"/>
    </row>
    <row r="7" spans="1:22" ht="66.75" customHeight="1" x14ac:dyDescent="0.25">
      <c r="A7" s="5"/>
      <c r="B7" s="257" t="s">
        <v>222</v>
      </c>
      <c r="C7" s="257"/>
      <c r="D7" s="257"/>
      <c r="E7" s="257"/>
      <c r="F7" s="257"/>
      <c r="G7" s="257"/>
      <c r="H7" s="257"/>
      <c r="I7" s="257"/>
      <c r="J7" s="257"/>
      <c r="K7" s="257"/>
      <c r="L7" s="257"/>
      <c r="M7" s="257"/>
      <c r="N7" s="257"/>
      <c r="O7" s="257"/>
      <c r="P7" s="257"/>
      <c r="Q7" s="257"/>
      <c r="R7" s="257"/>
      <c r="S7" s="257"/>
      <c r="T7" s="257"/>
      <c r="U7" s="257"/>
      <c r="V7" s="5"/>
    </row>
    <row r="8" spans="1:22" ht="36" customHeight="1" x14ac:dyDescent="0.25">
      <c r="A8" s="5"/>
      <c r="B8" s="257" t="s">
        <v>161</v>
      </c>
      <c r="C8" s="257"/>
      <c r="D8" s="257"/>
      <c r="E8" s="257"/>
      <c r="F8" s="257"/>
      <c r="G8" s="257"/>
      <c r="H8" s="257"/>
      <c r="I8" s="257"/>
      <c r="J8" s="257"/>
      <c r="K8" s="257"/>
      <c r="L8" s="257"/>
      <c r="M8" s="257"/>
      <c r="N8" s="257"/>
      <c r="O8" s="257"/>
      <c r="P8" s="257"/>
      <c r="Q8" s="257"/>
      <c r="R8" s="257"/>
      <c r="S8" s="257"/>
      <c r="T8" s="257"/>
      <c r="U8" s="257"/>
      <c r="V8" s="5"/>
    </row>
    <row r="9" spans="1:22" ht="19.5" customHeight="1" x14ac:dyDescent="0.25">
      <c r="A9" s="5"/>
      <c r="B9" s="257" t="s">
        <v>101</v>
      </c>
      <c r="C9" s="257"/>
      <c r="D9" s="257"/>
      <c r="E9" s="257"/>
      <c r="F9" s="257"/>
      <c r="G9" s="257"/>
      <c r="H9" s="257"/>
      <c r="I9" s="257"/>
      <c r="J9" s="257"/>
      <c r="K9" s="257"/>
      <c r="L9" s="257"/>
      <c r="M9" s="257"/>
      <c r="N9" s="257"/>
      <c r="O9" s="257"/>
      <c r="P9" s="257"/>
      <c r="Q9" s="257"/>
      <c r="R9" s="257"/>
      <c r="S9" s="257"/>
      <c r="T9" s="257"/>
      <c r="U9" s="257"/>
      <c r="V9" s="5"/>
    </row>
    <row r="10" spans="1:22" x14ac:dyDescent="0.25">
      <c r="A10" s="5"/>
      <c r="B10" s="152" t="s">
        <v>186</v>
      </c>
      <c r="C10" s="5"/>
      <c r="D10" s="5"/>
      <c r="E10" s="5"/>
      <c r="F10" s="5"/>
      <c r="G10" s="5"/>
      <c r="H10" s="5"/>
      <c r="I10" s="5"/>
      <c r="J10" s="5"/>
      <c r="K10" s="5"/>
      <c r="L10" s="5"/>
      <c r="M10" s="5"/>
      <c r="N10" s="5"/>
      <c r="O10" s="5"/>
      <c r="P10" s="5"/>
      <c r="Q10" s="5"/>
      <c r="R10" s="5"/>
      <c r="S10" s="5"/>
      <c r="T10" s="5"/>
      <c r="U10" s="5"/>
      <c r="V10" s="5"/>
    </row>
    <row r="11" spans="1:22" x14ac:dyDescent="0.25">
      <c r="A11" s="5"/>
      <c r="B11" s="152" t="s">
        <v>214</v>
      </c>
      <c r="C11" s="5"/>
      <c r="D11" s="5"/>
      <c r="E11" s="5"/>
      <c r="F11" s="5"/>
      <c r="G11" s="5"/>
      <c r="H11" s="5"/>
      <c r="I11" s="5"/>
      <c r="J11" s="5"/>
      <c r="K11" s="5"/>
      <c r="L11" s="5"/>
      <c r="M11" s="5"/>
      <c r="N11" s="5"/>
      <c r="O11" s="5"/>
      <c r="P11" s="5"/>
      <c r="Q11" s="5"/>
      <c r="R11" s="5"/>
      <c r="S11" s="5"/>
      <c r="T11" s="5"/>
      <c r="U11" s="5"/>
      <c r="V11" s="5"/>
    </row>
    <row r="12" spans="1:22" ht="17.25" customHeight="1" x14ac:dyDescent="0.25">
      <c r="A12" s="5"/>
      <c r="B12" s="152" t="s">
        <v>227</v>
      </c>
      <c r="C12" s="5"/>
      <c r="D12" s="5"/>
      <c r="E12" s="5"/>
      <c r="F12" s="5"/>
      <c r="G12" s="5"/>
      <c r="H12" s="5"/>
      <c r="I12" s="5"/>
      <c r="J12" s="5"/>
      <c r="K12" s="5"/>
      <c r="L12" s="5"/>
      <c r="M12" s="5"/>
      <c r="N12" s="5"/>
      <c r="O12" s="5"/>
      <c r="P12" s="5"/>
      <c r="Q12" s="5"/>
      <c r="R12" s="5"/>
      <c r="S12" s="5"/>
      <c r="T12" s="5"/>
      <c r="U12" s="5"/>
      <c r="V12" s="5"/>
    </row>
    <row r="13" spans="1:22" ht="14.25" customHeight="1" x14ac:dyDescent="0.25">
      <c r="A13" s="5"/>
      <c r="B13" s="5"/>
      <c r="C13" s="5"/>
      <c r="D13" s="5"/>
      <c r="E13" s="5"/>
      <c r="F13" s="5"/>
      <c r="G13" s="5"/>
      <c r="H13" s="5"/>
      <c r="I13" s="5"/>
      <c r="J13" s="5"/>
      <c r="K13" s="5"/>
      <c r="L13" s="5"/>
      <c r="M13" s="5"/>
      <c r="N13" s="5"/>
      <c r="O13" s="5"/>
      <c r="P13" s="5"/>
      <c r="Q13" s="5"/>
      <c r="R13" s="5"/>
      <c r="S13" s="5"/>
      <c r="T13" s="5"/>
      <c r="U13" s="5"/>
      <c r="V13" s="5"/>
    </row>
    <row r="14" spans="1:22" ht="19.5" customHeight="1" x14ac:dyDescent="0.25">
      <c r="A14" s="5"/>
      <c r="B14" s="50" t="s">
        <v>7</v>
      </c>
      <c r="C14" s="5"/>
      <c r="D14" s="5"/>
      <c r="E14" s="5"/>
      <c r="F14" s="5"/>
      <c r="G14" s="5"/>
      <c r="H14" s="5"/>
      <c r="I14" s="5"/>
      <c r="J14" s="5"/>
      <c r="K14" s="5"/>
      <c r="L14" s="5"/>
      <c r="M14" s="5"/>
      <c r="N14" s="5"/>
      <c r="O14" s="5"/>
      <c r="P14" s="5"/>
      <c r="Q14" s="5"/>
      <c r="R14" s="5"/>
      <c r="S14" s="5"/>
      <c r="T14" s="5"/>
      <c r="U14" s="5"/>
      <c r="V14" s="5"/>
    </row>
    <row r="15" spans="1:22" ht="48" customHeight="1" x14ac:dyDescent="0.25">
      <c r="A15" s="5"/>
      <c r="B15" s="257" t="s">
        <v>162</v>
      </c>
      <c r="C15" s="257"/>
      <c r="D15" s="257"/>
      <c r="E15" s="257"/>
      <c r="F15" s="257"/>
      <c r="G15" s="257"/>
      <c r="H15" s="257"/>
      <c r="I15" s="257"/>
      <c r="J15" s="257"/>
      <c r="K15" s="257"/>
      <c r="L15" s="257"/>
      <c r="M15" s="257"/>
      <c r="N15" s="257"/>
      <c r="O15" s="257"/>
      <c r="P15" s="257"/>
      <c r="Q15" s="257"/>
      <c r="R15" s="257"/>
      <c r="S15" s="257"/>
      <c r="T15" s="257"/>
      <c r="U15" s="257"/>
      <c r="V15" s="5"/>
    </row>
    <row r="16" spans="1:22" ht="19.5" customHeight="1" x14ac:dyDescent="0.25">
      <c r="A16" s="5"/>
      <c r="B16" s="151"/>
      <c r="C16" s="151"/>
      <c r="D16" s="151"/>
      <c r="E16" s="151"/>
      <c r="F16" s="151"/>
      <c r="G16" s="151"/>
      <c r="H16" s="151"/>
      <c r="I16" s="151"/>
      <c r="J16" s="151"/>
      <c r="K16" s="151"/>
      <c r="L16" s="151"/>
      <c r="M16" s="151"/>
      <c r="N16" s="151"/>
      <c r="O16" s="151"/>
      <c r="P16" s="151"/>
      <c r="Q16" s="151"/>
      <c r="R16" s="151"/>
      <c r="S16" s="151"/>
      <c r="T16" s="151"/>
      <c r="U16" s="151"/>
      <c r="V16" s="5"/>
    </row>
    <row r="17" spans="1:22" ht="19.5" customHeight="1" x14ac:dyDescent="0.25">
      <c r="A17" s="5"/>
      <c r="B17" s="50" t="s">
        <v>152</v>
      </c>
      <c r="C17" s="151"/>
      <c r="D17" s="151"/>
      <c r="E17" s="151"/>
      <c r="F17" s="151"/>
      <c r="G17" s="151"/>
      <c r="H17" s="151"/>
      <c r="I17" s="151"/>
      <c r="J17" s="151"/>
      <c r="K17" s="151"/>
      <c r="L17" s="151"/>
      <c r="M17" s="151"/>
      <c r="N17" s="151"/>
      <c r="O17" s="151"/>
      <c r="P17" s="151"/>
      <c r="Q17" s="151"/>
      <c r="R17" s="151"/>
      <c r="S17" s="151"/>
      <c r="T17" s="151"/>
      <c r="U17" s="151"/>
      <c r="V17" s="5"/>
    </row>
    <row r="18" spans="1:22" ht="100.5" customHeight="1" x14ac:dyDescent="0.25">
      <c r="A18" s="5"/>
      <c r="B18" s="257" t="s">
        <v>190</v>
      </c>
      <c r="C18" s="257"/>
      <c r="D18" s="257"/>
      <c r="E18" s="257"/>
      <c r="F18" s="257"/>
      <c r="G18" s="257"/>
      <c r="H18" s="257"/>
      <c r="I18" s="257"/>
      <c r="J18" s="257"/>
      <c r="K18" s="257"/>
      <c r="L18" s="257"/>
      <c r="M18" s="257"/>
      <c r="N18" s="257"/>
      <c r="O18" s="257"/>
      <c r="P18" s="257"/>
      <c r="Q18" s="257"/>
      <c r="R18" s="257"/>
      <c r="S18" s="257"/>
      <c r="T18" s="257"/>
      <c r="U18" s="257"/>
      <c r="V18" s="5"/>
    </row>
    <row r="19" spans="1:22" ht="51.75" customHeight="1" x14ac:dyDescent="0.25">
      <c r="A19" s="5"/>
      <c r="B19" s="257" t="s">
        <v>191</v>
      </c>
      <c r="C19" s="257"/>
      <c r="D19" s="257"/>
      <c r="E19" s="257"/>
      <c r="F19" s="257"/>
      <c r="G19" s="257"/>
      <c r="H19" s="257"/>
      <c r="I19" s="257"/>
      <c r="J19" s="257"/>
      <c r="K19" s="257"/>
      <c r="L19" s="257"/>
      <c r="M19" s="257"/>
      <c r="N19" s="257"/>
      <c r="O19" s="257"/>
      <c r="P19" s="257"/>
      <c r="Q19" s="257"/>
      <c r="R19" s="257"/>
      <c r="S19" s="257"/>
      <c r="T19" s="257"/>
      <c r="U19" s="257"/>
      <c r="V19" s="5"/>
    </row>
    <row r="20" spans="1:22" ht="17.25" customHeight="1" x14ac:dyDescent="0.25">
      <c r="A20" s="5"/>
      <c r="B20" s="257" t="s">
        <v>192</v>
      </c>
      <c r="C20" s="257"/>
      <c r="D20" s="257"/>
      <c r="E20" s="257"/>
      <c r="F20" s="257"/>
      <c r="G20" s="257"/>
      <c r="H20" s="257"/>
      <c r="I20" s="257"/>
      <c r="J20" s="257"/>
      <c r="K20" s="257"/>
      <c r="L20" s="257"/>
      <c r="M20" s="257"/>
      <c r="N20" s="257"/>
      <c r="O20" s="257"/>
      <c r="P20" s="257"/>
      <c r="Q20" s="257"/>
      <c r="R20" s="257"/>
      <c r="S20" s="257"/>
      <c r="T20" s="257"/>
      <c r="U20" s="257"/>
      <c r="V20" s="5"/>
    </row>
    <row r="21" spans="1:22" ht="16.5" customHeight="1" x14ac:dyDescent="0.25">
      <c r="A21" s="5"/>
      <c r="B21" s="258"/>
      <c r="C21" s="258"/>
      <c r="D21" s="258"/>
      <c r="E21" s="258"/>
      <c r="F21" s="258"/>
      <c r="G21" s="258"/>
      <c r="H21" s="258"/>
      <c r="I21" s="258"/>
      <c r="J21" s="258"/>
      <c r="K21" s="258"/>
      <c r="L21" s="258"/>
      <c r="M21" s="258"/>
      <c r="N21" s="258"/>
      <c r="O21" s="258"/>
      <c r="P21" s="258"/>
      <c r="Q21" s="258"/>
      <c r="R21" s="258"/>
      <c r="S21" s="258"/>
      <c r="T21" s="258"/>
      <c r="U21" s="258"/>
      <c r="V21" s="5"/>
    </row>
    <row r="22" spans="1:22" ht="20.25" customHeight="1" x14ac:dyDescent="0.3">
      <c r="A22" s="5"/>
      <c r="B22" s="50" t="s">
        <v>62</v>
      </c>
      <c r="C22" s="8"/>
      <c r="D22" s="5"/>
      <c r="E22" s="5"/>
      <c r="F22" s="5"/>
      <c r="G22" s="5"/>
      <c r="H22" s="5"/>
      <c r="I22" s="5"/>
      <c r="J22" s="5"/>
      <c r="K22" s="5"/>
      <c r="L22" s="5"/>
      <c r="M22" s="5"/>
      <c r="N22" s="5"/>
      <c r="O22" s="5"/>
      <c r="P22" s="5"/>
      <c r="Q22" s="5"/>
      <c r="R22" s="5"/>
      <c r="S22" s="5"/>
      <c r="T22" s="5"/>
      <c r="U22" s="5"/>
      <c r="V22" s="5"/>
    </row>
    <row r="23" spans="1:22" ht="116.25" customHeight="1" x14ac:dyDescent="0.25">
      <c r="A23" s="5"/>
      <c r="B23" s="257" t="s">
        <v>226</v>
      </c>
      <c r="C23" s="257"/>
      <c r="D23" s="257"/>
      <c r="E23" s="257"/>
      <c r="F23" s="257"/>
      <c r="G23" s="257"/>
      <c r="H23" s="257"/>
      <c r="I23" s="257"/>
      <c r="J23" s="257"/>
      <c r="K23" s="257"/>
      <c r="L23" s="257"/>
      <c r="M23" s="257"/>
      <c r="N23" s="257"/>
      <c r="O23" s="257"/>
      <c r="P23" s="257"/>
      <c r="Q23" s="257"/>
      <c r="R23" s="257"/>
      <c r="S23" s="257"/>
      <c r="T23" s="257"/>
      <c r="U23" s="257"/>
      <c r="V23" s="5"/>
    </row>
    <row r="24" spans="1:22" ht="197.25" customHeight="1" x14ac:dyDescent="0.25">
      <c r="A24" s="5"/>
      <c r="B24" s="257" t="s">
        <v>206</v>
      </c>
      <c r="C24" s="257"/>
      <c r="D24" s="257"/>
      <c r="E24" s="257"/>
      <c r="F24" s="257"/>
      <c r="G24" s="257"/>
      <c r="H24" s="257"/>
      <c r="I24" s="257"/>
      <c r="J24" s="257"/>
      <c r="K24" s="257"/>
      <c r="L24" s="257"/>
      <c r="M24" s="257"/>
      <c r="N24" s="257"/>
      <c r="O24" s="257"/>
      <c r="P24" s="257"/>
      <c r="Q24" s="257"/>
      <c r="R24" s="257"/>
      <c r="S24" s="257"/>
      <c r="T24" s="257"/>
      <c r="U24" s="257"/>
      <c r="V24" s="5"/>
    </row>
    <row r="25" spans="1:22" x14ac:dyDescent="0.25">
      <c r="A25" s="5"/>
      <c r="B25" s="5"/>
      <c r="C25" s="5"/>
      <c r="D25" s="5"/>
      <c r="E25" s="5"/>
      <c r="F25" s="5"/>
      <c r="G25" s="5"/>
      <c r="H25" s="5"/>
      <c r="I25" s="5"/>
      <c r="J25" s="5"/>
      <c r="K25" s="5"/>
      <c r="L25" s="5"/>
      <c r="M25" s="5"/>
      <c r="N25" s="5"/>
      <c r="O25" s="5"/>
      <c r="P25" s="5"/>
      <c r="Q25" s="5"/>
      <c r="R25" s="5"/>
      <c r="S25" s="5"/>
      <c r="T25" s="5"/>
      <c r="U25" s="5"/>
      <c r="V25" s="5"/>
    </row>
    <row r="26" spans="1:22" x14ac:dyDescent="0.25">
      <c r="A26" s="5"/>
      <c r="B26" s="5"/>
      <c r="C26" s="5"/>
      <c r="D26" s="5"/>
      <c r="E26" s="5"/>
      <c r="F26" s="5"/>
      <c r="G26" s="5"/>
      <c r="H26" s="5"/>
      <c r="I26" s="5"/>
      <c r="J26" s="5"/>
      <c r="K26" s="5"/>
      <c r="L26" s="5"/>
      <c r="M26" s="5"/>
      <c r="N26" s="5"/>
      <c r="O26" s="5"/>
      <c r="P26" s="5"/>
      <c r="Q26" s="5"/>
      <c r="R26" s="5"/>
      <c r="S26" s="5"/>
      <c r="T26" s="5"/>
      <c r="U26" s="5"/>
      <c r="V26" s="5"/>
    </row>
  </sheetData>
  <sheetProtection algorithmName="SHA-512" hashValue="DMGvLe+C9ABgChYn71i2ZYWrBxoY8DYYhmRgP8G8BKsC+7vGT2QCHd8pnVd5y/4qkSLH2sSr9f6tZG6KhJfufg==" saltValue="TftE0UZtMMJVxS8os0S0gg==" spinCount="100000" sheet="1" objects="1" scenarios="1"/>
  <mergeCells count="10">
    <mergeCell ref="B24:U24"/>
    <mergeCell ref="B7:U7"/>
    <mergeCell ref="B8:U8"/>
    <mergeCell ref="B15:U15"/>
    <mergeCell ref="B21:U21"/>
    <mergeCell ref="B23:U23"/>
    <mergeCell ref="B9:U9"/>
    <mergeCell ref="B18:U18"/>
    <mergeCell ref="B19:U19"/>
    <mergeCell ref="B20:U20"/>
  </mergeCells>
  <pageMargins left="0.7" right="0.7" top="0.75" bottom="0.75" header="0.3" footer="0.3"/>
  <pageSetup paperSize="9" scale="4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59999389629810485"/>
    <pageSetUpPr fitToPage="1"/>
  </sheetPr>
  <dimension ref="A1:Y219"/>
  <sheetViews>
    <sheetView view="pageBreakPreview" topLeftCell="D20" zoomScale="70" zoomScaleNormal="55" zoomScaleSheetLayoutView="70" zoomScalePageLayoutView="40" workbookViewId="0">
      <selection activeCell="H40" sqref="H40"/>
    </sheetView>
  </sheetViews>
  <sheetFormatPr defaultRowHeight="15" thickBottom="1" x14ac:dyDescent="0.4"/>
  <cols>
    <col min="1" max="1" width="15.54296875" style="7" customWidth="1"/>
    <col min="2" max="2" width="74.1796875" customWidth="1"/>
    <col min="3" max="3" width="45" customWidth="1"/>
    <col min="4" max="4" width="49.1796875" customWidth="1"/>
    <col min="5" max="8" width="42.81640625" customWidth="1"/>
    <col min="9" max="9" width="40.81640625" customWidth="1"/>
    <col min="10" max="10" width="4.453125" customWidth="1"/>
    <col min="11" max="11" width="6.26953125" customWidth="1"/>
    <col min="15" max="15" width="6.453125" customWidth="1"/>
  </cols>
  <sheetData>
    <row r="1" spans="1:25" ht="106.5" customHeight="1" thickBot="1" x14ac:dyDescent="0.4">
      <c r="A1" s="270" t="s">
        <v>164</v>
      </c>
      <c r="B1" s="270"/>
      <c r="C1" s="270"/>
      <c r="D1" s="270"/>
      <c r="E1" s="270"/>
      <c r="F1" s="270"/>
      <c r="G1" s="234"/>
      <c r="H1" s="234"/>
      <c r="I1" s="157"/>
      <c r="J1" s="158"/>
      <c r="K1" s="268" t="s">
        <v>118</v>
      </c>
      <c r="L1" s="269"/>
      <c r="M1" s="269"/>
      <c r="N1" s="269"/>
      <c r="O1" s="157"/>
      <c r="P1" s="158"/>
      <c r="Q1" s="157"/>
      <c r="R1" s="157"/>
      <c r="S1" s="157"/>
      <c r="T1" s="157"/>
      <c r="U1" s="157"/>
      <c r="V1" s="157"/>
      <c r="W1" s="157"/>
      <c r="X1" s="157"/>
      <c r="Y1" s="157"/>
    </row>
    <row r="2" spans="1:25" ht="36" customHeight="1" thickBot="1" x14ac:dyDescent="0.4">
      <c r="A2" s="272" t="s">
        <v>0</v>
      </c>
      <c r="B2" s="273"/>
      <c r="C2" s="159" t="s">
        <v>1</v>
      </c>
      <c r="D2" s="159" t="s">
        <v>2</v>
      </c>
      <c r="E2" s="159" t="s">
        <v>3</v>
      </c>
      <c r="F2" s="159" t="s">
        <v>4</v>
      </c>
      <c r="G2" s="159" t="s">
        <v>212</v>
      </c>
      <c r="H2" s="159" t="s">
        <v>223</v>
      </c>
      <c r="I2" s="160" t="s">
        <v>178</v>
      </c>
      <c r="J2" s="158"/>
      <c r="K2" s="221"/>
      <c r="L2" s="161" t="s">
        <v>119</v>
      </c>
      <c r="M2" s="158"/>
      <c r="N2" s="158"/>
      <c r="O2" s="158"/>
      <c r="P2" s="161"/>
      <c r="Q2" s="158"/>
      <c r="R2" s="158"/>
      <c r="S2" s="157"/>
      <c r="T2" s="157"/>
      <c r="U2" s="157"/>
      <c r="V2" s="157"/>
      <c r="W2" s="157"/>
      <c r="X2" s="157"/>
      <c r="Y2" s="157"/>
    </row>
    <row r="3" spans="1:25" ht="57.75" customHeight="1" thickBot="1" x14ac:dyDescent="0.4">
      <c r="A3" s="274"/>
      <c r="B3" s="275"/>
      <c r="C3" s="162" t="s">
        <v>215</v>
      </c>
      <c r="D3" s="162" t="s">
        <v>218</v>
      </c>
      <c r="E3" s="162" t="s">
        <v>219</v>
      </c>
      <c r="F3" s="162" t="s">
        <v>216</v>
      </c>
      <c r="G3" s="162" t="s">
        <v>213</v>
      </c>
      <c r="H3" s="162" t="s">
        <v>224</v>
      </c>
      <c r="I3" s="163" t="s">
        <v>201</v>
      </c>
      <c r="J3" s="158"/>
      <c r="K3" s="164"/>
      <c r="L3" s="161" t="s">
        <v>120</v>
      </c>
      <c r="M3" s="158"/>
      <c r="N3" s="158"/>
      <c r="O3" s="158"/>
      <c r="P3" s="158"/>
      <c r="Q3" s="157"/>
      <c r="R3" s="157"/>
      <c r="S3" s="157"/>
      <c r="T3" s="157"/>
      <c r="U3" s="157"/>
      <c r="V3" s="157"/>
      <c r="W3" s="157"/>
      <c r="X3" s="157"/>
      <c r="Y3" s="157"/>
    </row>
    <row r="4" spans="1:25" ht="168" customHeight="1" thickBot="1" x14ac:dyDescent="0.4">
      <c r="A4" s="271"/>
      <c r="B4" s="271"/>
      <c r="C4" s="165" t="s">
        <v>5</v>
      </c>
      <c r="D4" s="165" t="s">
        <v>5</v>
      </c>
      <c r="E4" s="165" t="s">
        <v>5</v>
      </c>
      <c r="F4" s="166" t="s">
        <v>5</v>
      </c>
      <c r="G4" s="166" t="s">
        <v>5</v>
      </c>
      <c r="H4" s="166" t="s">
        <v>5</v>
      </c>
      <c r="I4" s="167"/>
      <c r="J4" s="158"/>
      <c r="K4" s="158"/>
      <c r="L4" s="158"/>
      <c r="M4" s="158"/>
      <c r="N4" s="158"/>
      <c r="O4" s="158"/>
      <c r="P4" s="158"/>
      <c r="Q4" s="157"/>
      <c r="R4" s="157"/>
      <c r="S4" s="157"/>
      <c r="T4" s="157"/>
      <c r="U4" s="157"/>
      <c r="V4" s="157"/>
      <c r="W4" s="157"/>
      <c r="X4" s="157"/>
      <c r="Y4" s="157"/>
    </row>
    <row r="5" spans="1:25" ht="48.75" customHeight="1" thickBot="1" x14ac:dyDescent="0.4">
      <c r="A5" s="259" t="s">
        <v>63</v>
      </c>
      <c r="B5" s="259"/>
      <c r="C5" s="168"/>
      <c r="D5" s="168"/>
      <c r="E5" s="168"/>
      <c r="F5" s="168"/>
      <c r="G5" s="168"/>
      <c r="H5" s="168"/>
      <c r="I5" s="170"/>
      <c r="J5" s="158"/>
      <c r="K5" s="158"/>
      <c r="L5" s="158"/>
      <c r="M5" s="158"/>
      <c r="N5" s="158"/>
      <c r="O5" s="158"/>
      <c r="P5" s="158"/>
      <c r="Q5" s="157"/>
      <c r="R5" s="157"/>
      <c r="S5" s="157"/>
      <c r="T5" s="157"/>
      <c r="U5" s="157"/>
      <c r="V5" s="157"/>
      <c r="W5" s="157"/>
      <c r="X5" s="157"/>
      <c r="Y5" s="157"/>
    </row>
    <row r="6" spans="1:25" ht="36.75" customHeight="1" thickBot="1" x14ac:dyDescent="0.4">
      <c r="A6" s="264" t="s">
        <v>90</v>
      </c>
      <c r="B6" s="265"/>
      <c r="C6" s="168"/>
      <c r="D6" s="168"/>
      <c r="E6" s="168"/>
      <c r="F6" s="168"/>
      <c r="G6" s="168"/>
      <c r="H6" s="168"/>
      <c r="I6" s="170"/>
      <c r="J6" s="158"/>
      <c r="K6" s="158"/>
      <c r="L6" s="158"/>
      <c r="M6" s="158"/>
      <c r="N6" s="158"/>
      <c r="O6" s="158"/>
      <c r="P6" s="158"/>
      <c r="Q6" s="157"/>
      <c r="R6" s="157"/>
      <c r="S6" s="157"/>
      <c r="T6" s="157"/>
      <c r="U6" s="157"/>
      <c r="V6" s="157"/>
      <c r="W6" s="157"/>
      <c r="X6" s="157"/>
      <c r="Y6" s="157"/>
    </row>
    <row r="7" spans="1:25" ht="31.5" customHeight="1" thickBot="1" x14ac:dyDescent="0.4">
      <c r="A7" s="259" t="s">
        <v>8</v>
      </c>
      <c r="B7" s="259"/>
      <c r="C7" s="164"/>
      <c r="D7" s="164"/>
      <c r="E7" s="164"/>
      <c r="F7" s="168"/>
      <c r="G7" s="168"/>
      <c r="H7" s="168"/>
      <c r="I7" s="172"/>
      <c r="J7" s="158"/>
      <c r="K7" s="158"/>
      <c r="L7" s="158"/>
      <c r="M7" s="158"/>
      <c r="N7" s="158"/>
      <c r="O7" s="158"/>
      <c r="P7" s="158"/>
      <c r="Q7" s="157"/>
      <c r="R7" s="157"/>
      <c r="S7" s="157"/>
      <c r="T7" s="157"/>
      <c r="U7" s="157"/>
      <c r="V7" s="157"/>
      <c r="W7" s="157"/>
      <c r="X7" s="157"/>
      <c r="Y7" s="157"/>
    </row>
    <row r="8" spans="1:25" ht="32.15" customHeight="1" thickBot="1" x14ac:dyDescent="0.4">
      <c r="A8" s="259" t="s">
        <v>61</v>
      </c>
      <c r="B8" s="259"/>
      <c r="C8" s="164"/>
      <c r="D8" s="164"/>
      <c r="E8" s="164"/>
      <c r="F8" s="168"/>
      <c r="G8" s="168"/>
      <c r="H8" s="168"/>
      <c r="I8" s="172"/>
      <c r="J8" s="158"/>
      <c r="K8" s="158"/>
      <c r="L8" s="158"/>
      <c r="M8" s="158"/>
      <c r="N8" s="158"/>
      <c r="O8" s="158"/>
      <c r="P8" s="158"/>
      <c r="Q8" s="157"/>
      <c r="R8" s="157"/>
      <c r="S8" s="157"/>
      <c r="T8" s="157"/>
      <c r="U8" s="157"/>
      <c r="V8" s="157"/>
      <c r="W8" s="157"/>
      <c r="X8" s="157"/>
      <c r="Y8" s="157"/>
    </row>
    <row r="9" spans="1:25" ht="32.15" customHeight="1" thickBot="1" x14ac:dyDescent="0.4">
      <c r="A9" s="259" t="s">
        <v>64</v>
      </c>
      <c r="B9" s="259"/>
      <c r="C9" s="164"/>
      <c r="D9" s="164"/>
      <c r="E9" s="164"/>
      <c r="F9" s="168"/>
      <c r="G9" s="168"/>
      <c r="H9" s="168"/>
      <c r="I9" s="172"/>
      <c r="J9" s="158"/>
      <c r="K9" s="158"/>
      <c r="L9" s="158"/>
      <c r="M9" s="158"/>
      <c r="N9" s="158"/>
      <c r="O9" s="158"/>
      <c r="P9" s="158"/>
      <c r="Q9" s="157"/>
      <c r="R9" s="157"/>
      <c r="S9" s="157"/>
      <c r="T9" s="157"/>
      <c r="U9" s="157"/>
      <c r="V9" s="157"/>
      <c r="W9" s="157"/>
      <c r="X9" s="157"/>
      <c r="Y9" s="157"/>
    </row>
    <row r="10" spans="1:25" ht="40" customHeight="1" thickBot="1" x14ac:dyDescent="0.4">
      <c r="A10" s="259" t="s">
        <v>59</v>
      </c>
      <c r="B10" s="259"/>
      <c r="C10" s="168"/>
      <c r="D10" s="168"/>
      <c r="E10" s="168"/>
      <c r="F10" s="168"/>
      <c r="G10" s="168"/>
      <c r="H10" s="168"/>
      <c r="I10" s="170"/>
      <c r="J10" s="158"/>
      <c r="K10" s="158"/>
      <c r="L10" s="158"/>
      <c r="M10" s="158"/>
      <c r="N10" s="158"/>
      <c r="O10" s="158"/>
      <c r="P10" s="158"/>
      <c r="Q10" s="157"/>
      <c r="R10" s="157"/>
      <c r="S10" s="157"/>
      <c r="T10" s="157"/>
      <c r="U10" s="157"/>
      <c r="V10" s="157"/>
      <c r="W10" s="157"/>
      <c r="X10" s="157"/>
      <c r="Y10" s="157"/>
    </row>
    <row r="11" spans="1:25" ht="40" customHeight="1" thickBot="1" x14ac:dyDescent="0.4">
      <c r="A11" s="259" t="s">
        <v>65</v>
      </c>
      <c r="B11" s="259"/>
      <c r="C11" s="168"/>
      <c r="D11" s="168"/>
      <c r="E11" s="168"/>
      <c r="F11" s="168"/>
      <c r="G11" s="168"/>
      <c r="H11" s="168"/>
      <c r="I11" s="170"/>
      <c r="J11" s="158"/>
      <c r="K11" s="158"/>
      <c r="L11" s="158"/>
      <c r="M11" s="158"/>
      <c r="N11" s="158"/>
      <c r="O11" s="158"/>
      <c r="P11" s="158"/>
      <c r="Q11" s="157"/>
      <c r="R11" s="157"/>
      <c r="S11" s="157"/>
      <c r="T11" s="157"/>
      <c r="U11" s="157"/>
      <c r="V11" s="157"/>
      <c r="W11" s="157"/>
      <c r="X11" s="157"/>
      <c r="Y11" s="157"/>
    </row>
    <row r="12" spans="1:25" ht="40" customHeight="1" thickBot="1" x14ac:dyDescent="0.4">
      <c r="A12" s="259" t="s">
        <v>156</v>
      </c>
      <c r="B12" s="259"/>
      <c r="C12" s="168"/>
      <c r="D12" s="168"/>
      <c r="E12" s="168"/>
      <c r="F12" s="168"/>
      <c r="G12" s="168"/>
      <c r="H12" s="168"/>
      <c r="I12" s="170"/>
      <c r="J12" s="158"/>
      <c r="K12" s="158"/>
      <c r="L12" s="158"/>
      <c r="M12" s="158"/>
      <c r="N12" s="158"/>
      <c r="O12" s="158"/>
      <c r="P12" s="158"/>
      <c r="Q12" s="157"/>
      <c r="R12" s="157"/>
      <c r="S12" s="157"/>
      <c r="T12" s="157"/>
      <c r="U12" s="157"/>
      <c r="V12" s="157"/>
      <c r="W12" s="157"/>
      <c r="X12" s="157"/>
      <c r="Y12" s="157"/>
    </row>
    <row r="13" spans="1:25" ht="47.25" customHeight="1" thickBot="1" x14ac:dyDescent="0.4">
      <c r="A13" s="259" t="s">
        <v>66</v>
      </c>
      <c r="B13" s="259"/>
      <c r="C13" s="164"/>
      <c r="D13" s="164"/>
      <c r="E13" s="164"/>
      <c r="F13" s="164"/>
      <c r="G13" s="164"/>
      <c r="H13" s="164"/>
      <c r="I13" s="172"/>
      <c r="J13" s="173"/>
      <c r="K13" s="158"/>
      <c r="L13" s="158"/>
      <c r="M13" s="158"/>
      <c r="N13" s="158"/>
      <c r="O13" s="158"/>
      <c r="P13" s="158"/>
      <c r="Q13" s="157"/>
      <c r="R13" s="157"/>
      <c r="S13" s="157"/>
      <c r="T13" s="157"/>
      <c r="U13" s="157"/>
      <c r="V13" s="157"/>
      <c r="W13" s="157"/>
      <c r="X13" s="157"/>
      <c r="Y13" s="157"/>
    </row>
    <row r="14" spans="1:25" ht="40" customHeight="1" thickBot="1" x14ac:dyDescent="0.4">
      <c r="A14" s="259" t="s">
        <v>67</v>
      </c>
      <c r="B14" s="259"/>
      <c r="C14" s="164"/>
      <c r="D14" s="164"/>
      <c r="E14" s="164"/>
      <c r="F14" s="164"/>
      <c r="G14" s="164"/>
      <c r="H14" s="164"/>
      <c r="I14" s="172"/>
      <c r="J14" s="158"/>
      <c r="K14" s="158"/>
      <c r="L14" s="158"/>
      <c r="M14" s="158"/>
      <c r="N14" s="158"/>
      <c r="O14" s="158"/>
      <c r="P14" s="158"/>
      <c r="Q14" s="157"/>
      <c r="R14" s="157"/>
      <c r="S14" s="157"/>
      <c r="T14" s="157"/>
      <c r="U14" s="157"/>
      <c r="V14" s="157"/>
      <c r="W14" s="157"/>
      <c r="X14" s="157"/>
      <c r="Y14" s="157"/>
    </row>
    <row r="15" spans="1:25" ht="40" customHeight="1" thickBot="1" x14ac:dyDescent="0.4">
      <c r="A15" s="259" t="s">
        <v>106</v>
      </c>
      <c r="B15" s="259"/>
      <c r="C15" s="164"/>
      <c r="D15" s="164"/>
      <c r="E15" s="164"/>
      <c r="F15" s="164"/>
      <c r="G15" s="164"/>
      <c r="H15" s="164"/>
      <c r="I15" s="172"/>
      <c r="J15" s="158"/>
      <c r="K15" s="158"/>
      <c r="L15" s="158"/>
      <c r="M15" s="158"/>
      <c r="N15" s="158"/>
      <c r="O15" s="158"/>
      <c r="P15" s="158"/>
      <c r="Q15" s="157"/>
      <c r="R15" s="157"/>
      <c r="S15" s="157"/>
      <c r="T15" s="157"/>
      <c r="U15" s="157"/>
      <c r="V15" s="157"/>
      <c r="W15" s="157"/>
      <c r="X15" s="157"/>
      <c r="Y15" s="157"/>
    </row>
    <row r="16" spans="1:25" ht="47.25" customHeight="1" thickBot="1" x14ac:dyDescent="0.4">
      <c r="A16" s="260" t="s">
        <v>149</v>
      </c>
      <c r="B16" s="260"/>
      <c r="C16" s="226">
        <f t="shared" ref="C16:H16" si="0">SUM(C14:C15)</f>
        <v>0</v>
      </c>
      <c r="D16" s="226">
        <f t="shared" si="0"/>
        <v>0</v>
      </c>
      <c r="E16" s="226">
        <f t="shared" si="0"/>
        <v>0</v>
      </c>
      <c r="F16" s="227">
        <f t="shared" si="0"/>
        <v>0</v>
      </c>
      <c r="G16" s="227">
        <f t="shared" si="0"/>
        <v>0</v>
      </c>
      <c r="H16" s="227">
        <f t="shared" si="0"/>
        <v>0</v>
      </c>
      <c r="I16" s="172"/>
      <c r="J16" s="158"/>
      <c r="K16" s="158"/>
      <c r="L16" s="158"/>
      <c r="M16" s="158"/>
      <c r="N16" s="158"/>
      <c r="O16" s="158"/>
      <c r="P16" s="158"/>
      <c r="Q16" s="157"/>
      <c r="R16" s="157"/>
      <c r="S16" s="157"/>
      <c r="T16" s="157"/>
      <c r="U16" s="157"/>
      <c r="V16" s="157"/>
      <c r="W16" s="157"/>
      <c r="X16" s="157"/>
      <c r="Y16" s="157"/>
    </row>
    <row r="17" spans="1:25" ht="40" customHeight="1" thickBot="1" x14ac:dyDescent="0.4">
      <c r="A17" s="259" t="s">
        <v>68</v>
      </c>
      <c r="B17" s="259"/>
      <c r="C17" s="164">
        <v>90</v>
      </c>
      <c r="D17" s="164"/>
      <c r="E17" s="164"/>
      <c r="F17" s="171"/>
      <c r="G17" s="171"/>
      <c r="H17" s="171"/>
      <c r="I17" s="172"/>
      <c r="J17" s="158"/>
      <c r="K17" s="158"/>
      <c r="L17" s="158"/>
      <c r="M17" s="158"/>
      <c r="N17" s="158"/>
      <c r="O17" s="158"/>
      <c r="P17" s="158"/>
      <c r="Q17" s="157"/>
      <c r="R17" s="157"/>
      <c r="S17" s="157"/>
      <c r="T17" s="157"/>
      <c r="U17" s="157"/>
      <c r="V17" s="157"/>
      <c r="W17" s="157"/>
      <c r="X17" s="157"/>
      <c r="Y17" s="157"/>
    </row>
    <row r="18" spans="1:25" ht="48.75" customHeight="1" thickBot="1" x14ac:dyDescent="0.4">
      <c r="A18" s="259" t="s">
        <v>10</v>
      </c>
      <c r="B18" s="259"/>
      <c r="C18" s="174" t="s">
        <v>60</v>
      </c>
      <c r="D18" s="174" t="s">
        <v>60</v>
      </c>
      <c r="E18" s="174" t="s">
        <v>60</v>
      </c>
      <c r="F18" s="175" t="s">
        <v>60</v>
      </c>
      <c r="G18" s="175" t="s">
        <v>60</v>
      </c>
      <c r="H18" s="175" t="s">
        <v>60</v>
      </c>
      <c r="I18" s="176"/>
      <c r="J18" s="158"/>
      <c r="K18" s="158"/>
      <c r="L18" s="158"/>
      <c r="M18" s="158"/>
      <c r="N18" s="158"/>
      <c r="O18" s="158"/>
      <c r="P18" s="158"/>
      <c r="Q18" s="157"/>
      <c r="R18" s="157"/>
      <c r="S18" s="157"/>
      <c r="T18" s="157"/>
      <c r="U18" s="157"/>
      <c r="V18" s="157"/>
      <c r="W18" s="157"/>
      <c r="X18" s="157"/>
      <c r="Y18" s="157"/>
    </row>
    <row r="19" spans="1:25" ht="81" customHeight="1" thickBot="1" x14ac:dyDescent="0.4">
      <c r="A19" s="266" t="s">
        <v>69</v>
      </c>
      <c r="B19" s="267"/>
      <c r="C19" s="228">
        <f>C6*SUM((C17*C21*C20),(C17*C23*C22),(C17*C25*C24),(C17*C27*C26))</f>
        <v>0</v>
      </c>
      <c r="D19" s="228">
        <f t="shared" ref="D19:H19" si="1">D6*SUM((D17*D21*D20),(D17*D23*D22),(D17*D25*D24),(D17*D27*D26))</f>
        <v>0</v>
      </c>
      <c r="E19" s="228">
        <f t="shared" si="1"/>
        <v>0</v>
      </c>
      <c r="F19" s="229">
        <f t="shared" si="1"/>
        <v>0</v>
      </c>
      <c r="G19" s="229">
        <f t="shared" si="1"/>
        <v>0</v>
      </c>
      <c r="H19" s="229">
        <f t="shared" si="1"/>
        <v>0</v>
      </c>
      <c r="I19" s="177"/>
      <c r="J19" s="158"/>
      <c r="K19" s="178"/>
      <c r="L19" s="158"/>
      <c r="M19" s="158"/>
      <c r="N19" s="158"/>
      <c r="O19" s="158"/>
      <c r="P19" s="158"/>
      <c r="Q19" s="157"/>
      <c r="R19" s="157"/>
      <c r="S19" s="157"/>
      <c r="T19" s="157"/>
      <c r="U19" s="157"/>
      <c r="V19" s="157"/>
      <c r="W19" s="157"/>
      <c r="X19" s="157"/>
      <c r="Y19" s="157"/>
    </row>
    <row r="20" spans="1:25" ht="40" customHeight="1" thickBot="1" x14ac:dyDescent="0.4">
      <c r="A20" s="259" t="s">
        <v>157</v>
      </c>
      <c r="B20" s="259"/>
      <c r="C20" s="179"/>
      <c r="D20" s="179"/>
      <c r="E20" s="179"/>
      <c r="F20" s="180"/>
      <c r="G20" s="180"/>
      <c r="H20" s="180"/>
      <c r="I20" s="181"/>
      <c r="J20" s="158"/>
      <c r="K20" s="182"/>
      <c r="L20" s="158"/>
      <c r="M20" s="158"/>
      <c r="N20" s="158"/>
      <c r="O20" s="158"/>
      <c r="P20" s="158"/>
      <c r="Q20" s="157"/>
      <c r="R20" s="157"/>
      <c r="S20" s="157"/>
      <c r="T20" s="157"/>
      <c r="U20" s="157"/>
      <c r="V20" s="157"/>
      <c r="W20" s="157"/>
      <c r="X20" s="157"/>
      <c r="Y20" s="157"/>
    </row>
    <row r="21" spans="1:25" ht="27" customHeight="1" thickBot="1" x14ac:dyDescent="0.4">
      <c r="A21" s="260" t="s">
        <v>102</v>
      </c>
      <c r="B21" s="260"/>
      <c r="C21" s="219">
        <f>1-SUM(C23,C25,C27)</f>
        <v>1</v>
      </c>
      <c r="D21" s="219">
        <f t="shared" ref="D21:H21" si="2">1-SUM(D23,D25,D27)</f>
        <v>1</v>
      </c>
      <c r="E21" s="219">
        <f>1-SUM(E23,E25,E27)</f>
        <v>1</v>
      </c>
      <c r="F21" s="220">
        <f t="shared" si="2"/>
        <v>1</v>
      </c>
      <c r="G21" s="220">
        <f t="shared" si="2"/>
        <v>1</v>
      </c>
      <c r="H21" s="220">
        <f t="shared" si="2"/>
        <v>1</v>
      </c>
      <c r="I21" s="172"/>
      <c r="J21" s="158"/>
      <c r="K21" s="158"/>
      <c r="L21" s="158"/>
      <c r="M21" s="158"/>
      <c r="N21" s="158"/>
      <c r="O21" s="158"/>
      <c r="P21" s="158"/>
      <c r="Q21" s="157"/>
      <c r="R21" s="157"/>
      <c r="S21" s="157"/>
      <c r="T21" s="157"/>
      <c r="U21" s="157"/>
      <c r="V21" s="157"/>
      <c r="W21" s="157"/>
      <c r="X21" s="157"/>
      <c r="Y21" s="157"/>
    </row>
    <row r="22" spans="1:25" ht="40" customHeight="1" thickBot="1" x14ac:dyDescent="0.4">
      <c r="A22" s="259" t="s">
        <v>70</v>
      </c>
      <c r="B22" s="259"/>
      <c r="C22" s="168"/>
      <c r="D22" s="168"/>
      <c r="E22" s="168"/>
      <c r="F22" s="169"/>
      <c r="G22" s="169"/>
      <c r="H22" s="169"/>
      <c r="I22" s="170"/>
      <c r="J22" s="158"/>
      <c r="K22" s="158"/>
      <c r="L22" s="158"/>
      <c r="M22" s="158"/>
      <c r="N22" s="158"/>
      <c r="O22" s="158"/>
      <c r="P22" s="158"/>
      <c r="Q22" s="157"/>
      <c r="R22" s="157"/>
      <c r="S22" s="157"/>
      <c r="T22" s="157"/>
      <c r="U22" s="157"/>
      <c r="V22" s="157"/>
      <c r="W22" s="157"/>
      <c r="X22" s="157"/>
      <c r="Y22" s="157"/>
    </row>
    <row r="23" spans="1:25" ht="27" customHeight="1" thickBot="1" x14ac:dyDescent="0.4">
      <c r="A23" s="259" t="s">
        <v>103</v>
      </c>
      <c r="B23" s="259"/>
      <c r="C23" s="183">
        <v>0</v>
      </c>
      <c r="D23" s="183">
        <v>0</v>
      </c>
      <c r="E23" s="183">
        <v>0</v>
      </c>
      <c r="F23" s="184">
        <v>0</v>
      </c>
      <c r="G23" s="184">
        <v>0</v>
      </c>
      <c r="H23" s="184">
        <v>0</v>
      </c>
      <c r="I23" s="185"/>
      <c r="J23" s="158"/>
      <c r="K23" s="158"/>
      <c r="L23" s="158"/>
      <c r="M23" s="158"/>
      <c r="N23" s="158"/>
      <c r="O23" s="158"/>
      <c r="P23" s="158"/>
      <c r="Q23" s="157"/>
      <c r="R23" s="157"/>
      <c r="S23" s="157"/>
      <c r="T23" s="157"/>
      <c r="U23" s="157"/>
      <c r="V23" s="157"/>
      <c r="W23" s="157"/>
      <c r="X23" s="157"/>
      <c r="Y23" s="157"/>
    </row>
    <row r="24" spans="1:25" ht="40" customHeight="1" thickBot="1" x14ac:dyDescent="0.4">
      <c r="A24" s="259" t="s">
        <v>71</v>
      </c>
      <c r="B24" s="259"/>
      <c r="C24" s="179"/>
      <c r="D24" s="179"/>
      <c r="E24" s="179"/>
      <c r="F24" s="180"/>
      <c r="G24" s="180"/>
      <c r="H24" s="180"/>
      <c r="I24" s="181"/>
      <c r="J24" s="158"/>
      <c r="K24" s="158"/>
      <c r="L24" s="158"/>
      <c r="M24" s="158"/>
      <c r="N24" s="158"/>
      <c r="O24" s="158"/>
      <c r="P24" s="158"/>
      <c r="Q24" s="157"/>
      <c r="R24" s="157"/>
      <c r="S24" s="157"/>
      <c r="T24" s="157"/>
      <c r="U24" s="157"/>
      <c r="V24" s="157"/>
      <c r="W24" s="157"/>
      <c r="X24" s="157"/>
      <c r="Y24" s="157"/>
    </row>
    <row r="25" spans="1:25" ht="27" customHeight="1" thickBot="1" x14ac:dyDescent="0.4">
      <c r="A25" s="259" t="s">
        <v>104</v>
      </c>
      <c r="B25" s="259"/>
      <c r="C25" s="186">
        <v>0</v>
      </c>
      <c r="D25" s="186">
        <v>0</v>
      </c>
      <c r="E25" s="186">
        <v>0</v>
      </c>
      <c r="F25" s="187">
        <v>0</v>
      </c>
      <c r="G25" s="187">
        <v>0</v>
      </c>
      <c r="H25" s="187">
        <v>0</v>
      </c>
      <c r="I25" s="188"/>
      <c r="J25" s="158"/>
      <c r="K25" s="158"/>
      <c r="L25" s="158"/>
      <c r="M25" s="158"/>
      <c r="N25" s="158"/>
      <c r="O25" s="158"/>
      <c r="P25" s="158"/>
      <c r="Q25" s="157"/>
      <c r="R25" s="157"/>
      <c r="S25" s="157"/>
      <c r="T25" s="157"/>
      <c r="U25" s="157"/>
      <c r="V25" s="157"/>
      <c r="W25" s="157"/>
      <c r="X25" s="157"/>
      <c r="Y25" s="157"/>
    </row>
    <row r="26" spans="1:25" ht="40" customHeight="1" thickBot="1" x14ac:dyDescent="0.4">
      <c r="A26" s="264" t="s">
        <v>200</v>
      </c>
      <c r="B26" s="265"/>
      <c r="C26" s="179"/>
      <c r="D26" s="179"/>
      <c r="E26" s="179"/>
      <c r="F26" s="180"/>
      <c r="G26" s="180"/>
      <c r="H26" s="180"/>
      <c r="I26" s="181"/>
      <c r="J26" s="158"/>
      <c r="K26" s="158"/>
      <c r="L26" s="158"/>
      <c r="M26" s="158"/>
      <c r="N26" s="158"/>
      <c r="O26" s="158"/>
      <c r="P26" s="158"/>
      <c r="Q26" s="157"/>
      <c r="R26" s="157"/>
      <c r="S26" s="157"/>
      <c r="T26" s="157"/>
      <c r="U26" s="157"/>
      <c r="V26" s="157"/>
      <c r="W26" s="157"/>
      <c r="X26" s="157"/>
      <c r="Y26" s="157"/>
    </row>
    <row r="27" spans="1:25" ht="27" customHeight="1" thickBot="1" x14ac:dyDescent="0.4">
      <c r="A27" s="259" t="s">
        <v>105</v>
      </c>
      <c r="B27" s="259"/>
      <c r="C27" s="183">
        <v>0</v>
      </c>
      <c r="D27" s="183">
        <v>0</v>
      </c>
      <c r="E27" s="183">
        <v>0</v>
      </c>
      <c r="F27" s="184">
        <v>0</v>
      </c>
      <c r="G27" s="184">
        <v>0</v>
      </c>
      <c r="H27" s="184">
        <v>0</v>
      </c>
      <c r="I27" s="185"/>
      <c r="J27" s="158"/>
      <c r="K27" s="158"/>
      <c r="L27" s="158"/>
      <c r="M27" s="158"/>
      <c r="N27" s="158"/>
      <c r="O27" s="158"/>
      <c r="P27" s="158"/>
      <c r="Q27" s="157"/>
      <c r="R27" s="157"/>
      <c r="S27" s="157"/>
      <c r="T27" s="157"/>
      <c r="U27" s="157"/>
      <c r="V27" s="157"/>
      <c r="W27" s="157"/>
      <c r="X27" s="157"/>
      <c r="Y27" s="157"/>
    </row>
    <row r="28" spans="1:25" ht="32.15" customHeight="1" thickBot="1" x14ac:dyDescent="0.4">
      <c r="A28" s="259" t="s">
        <v>9</v>
      </c>
      <c r="B28" s="259"/>
      <c r="C28" s="168"/>
      <c r="D28" s="168"/>
      <c r="E28" s="168"/>
      <c r="F28" s="169"/>
      <c r="G28" s="169"/>
      <c r="H28" s="169"/>
      <c r="I28" s="170"/>
      <c r="J28" s="158"/>
      <c r="K28" s="158"/>
      <c r="L28" s="158"/>
      <c r="M28" s="158"/>
      <c r="N28" s="158"/>
      <c r="O28" s="158"/>
      <c r="P28" s="158"/>
      <c r="Q28" s="157"/>
      <c r="R28" s="157"/>
      <c r="S28" s="157"/>
      <c r="T28" s="157"/>
      <c r="U28" s="157"/>
      <c r="V28" s="157"/>
      <c r="W28" s="157"/>
      <c r="X28" s="157"/>
      <c r="Y28" s="157"/>
    </row>
    <row r="29" spans="1:25" ht="38.25" customHeight="1" thickBot="1" x14ac:dyDescent="0.4">
      <c r="A29" s="260" t="s">
        <v>92</v>
      </c>
      <c r="B29" s="260"/>
      <c r="C29" s="230">
        <f>SUM(C13,C16,C19)</f>
        <v>0</v>
      </c>
      <c r="D29" s="230">
        <f t="shared" ref="D29:G29" si="3">SUM(D13,D16,D19)</f>
        <v>0</v>
      </c>
      <c r="E29" s="230">
        <f t="shared" si="3"/>
        <v>0</v>
      </c>
      <c r="F29" s="231">
        <f t="shared" si="3"/>
        <v>0</v>
      </c>
      <c r="G29" s="231">
        <f t="shared" si="3"/>
        <v>0</v>
      </c>
      <c r="H29" s="231">
        <f t="shared" ref="H29" si="4">SUM(H13,H16,H19)</f>
        <v>0</v>
      </c>
      <c r="I29" s="170"/>
      <c r="J29" s="158"/>
      <c r="K29" s="178"/>
      <c r="L29" s="158"/>
      <c r="M29" s="158"/>
      <c r="N29" s="158"/>
      <c r="O29" s="158"/>
      <c r="P29" s="158"/>
      <c r="Q29" s="157"/>
      <c r="R29" s="157"/>
      <c r="S29" s="157"/>
      <c r="T29" s="157"/>
      <c r="U29" s="157"/>
      <c r="V29" s="157"/>
      <c r="W29" s="157"/>
      <c r="X29" s="157"/>
      <c r="Y29" s="157"/>
    </row>
    <row r="30" spans="1:25" ht="39.75" customHeight="1" thickBot="1" x14ac:dyDescent="0.4">
      <c r="A30" s="260" t="s">
        <v>93</v>
      </c>
      <c r="B30" s="260"/>
      <c r="C30" s="226">
        <f>SUM(C31:C34)</f>
        <v>0</v>
      </c>
      <c r="D30" s="226">
        <f t="shared" ref="D30:F30" si="5">SUM(D31:D34)</f>
        <v>0</v>
      </c>
      <c r="E30" s="226">
        <f>SUM(E31:E34)</f>
        <v>0</v>
      </c>
      <c r="F30" s="227">
        <f t="shared" si="5"/>
        <v>0</v>
      </c>
      <c r="G30" s="227">
        <f t="shared" ref="G30:H30" si="6">SUM(G31:G34)</f>
        <v>0</v>
      </c>
      <c r="H30" s="227">
        <f t="shared" si="6"/>
        <v>0</v>
      </c>
      <c r="I30" s="170"/>
      <c r="J30" s="158"/>
      <c r="K30" s="158"/>
      <c r="L30" s="158"/>
      <c r="M30" s="158"/>
      <c r="N30" s="158"/>
      <c r="O30" s="158"/>
      <c r="P30" s="158"/>
      <c r="Q30" s="157"/>
      <c r="R30" s="157"/>
      <c r="S30" s="157"/>
      <c r="T30" s="157"/>
      <c r="U30" s="157"/>
      <c r="V30" s="157"/>
      <c r="W30" s="157"/>
      <c r="X30" s="157"/>
      <c r="Y30" s="157"/>
    </row>
    <row r="31" spans="1:25" ht="32.15" customHeight="1" thickBot="1" x14ac:dyDescent="0.4">
      <c r="A31" s="260" t="s">
        <v>72</v>
      </c>
      <c r="B31" s="260"/>
      <c r="C31" s="232">
        <f t="shared" ref="C31:H31" si="7">(C13*C7)/1000</f>
        <v>0</v>
      </c>
      <c r="D31" s="232">
        <f t="shared" si="7"/>
        <v>0</v>
      </c>
      <c r="E31" s="232">
        <f t="shared" si="7"/>
        <v>0</v>
      </c>
      <c r="F31" s="233">
        <f t="shared" si="7"/>
        <v>0</v>
      </c>
      <c r="G31" s="233">
        <f t="shared" si="7"/>
        <v>0</v>
      </c>
      <c r="H31" s="233">
        <f t="shared" si="7"/>
        <v>0</v>
      </c>
      <c r="I31" s="170"/>
      <c r="J31" s="158"/>
      <c r="K31" s="158"/>
      <c r="L31" s="158"/>
      <c r="M31" s="158"/>
      <c r="N31" s="158"/>
      <c r="O31" s="158"/>
      <c r="P31" s="158"/>
      <c r="Q31" s="157"/>
      <c r="R31" s="157"/>
      <c r="S31" s="157"/>
      <c r="T31" s="157"/>
      <c r="U31" s="157"/>
      <c r="V31" s="157"/>
      <c r="W31" s="157"/>
      <c r="X31" s="157"/>
      <c r="Y31" s="157"/>
    </row>
    <row r="32" spans="1:25" ht="32.15" customHeight="1" thickBot="1" x14ac:dyDescent="0.4">
      <c r="A32" s="260" t="s">
        <v>73</v>
      </c>
      <c r="B32" s="260"/>
      <c r="C32" s="232">
        <f t="shared" ref="C32:H32" si="8">(C14*C7)/1000</f>
        <v>0</v>
      </c>
      <c r="D32" s="232">
        <f t="shared" si="8"/>
        <v>0</v>
      </c>
      <c r="E32" s="232">
        <f t="shared" si="8"/>
        <v>0</v>
      </c>
      <c r="F32" s="233">
        <f t="shared" si="8"/>
        <v>0</v>
      </c>
      <c r="G32" s="233">
        <f t="shared" si="8"/>
        <v>0</v>
      </c>
      <c r="H32" s="233">
        <f t="shared" si="8"/>
        <v>0</v>
      </c>
      <c r="I32" s="170"/>
      <c r="J32" s="158"/>
      <c r="K32" s="158"/>
      <c r="L32" s="158"/>
      <c r="M32" s="158"/>
      <c r="N32" s="158"/>
      <c r="O32" s="158"/>
      <c r="P32" s="158"/>
      <c r="Q32" s="157"/>
      <c r="R32" s="157"/>
      <c r="S32" s="157"/>
      <c r="T32" s="157"/>
      <c r="U32" s="157"/>
      <c r="V32" s="157"/>
      <c r="W32" s="157"/>
      <c r="X32" s="157"/>
      <c r="Y32" s="157"/>
    </row>
    <row r="33" spans="1:25" ht="32.15" customHeight="1" thickBot="1" x14ac:dyDescent="0.4">
      <c r="A33" s="260" t="s">
        <v>74</v>
      </c>
      <c r="B33" s="260"/>
      <c r="C33" s="232">
        <f t="shared" ref="C33:H33" si="9">(C15*C7)/1000</f>
        <v>0</v>
      </c>
      <c r="D33" s="232">
        <f t="shared" si="9"/>
        <v>0</v>
      </c>
      <c r="E33" s="232">
        <f t="shared" si="9"/>
        <v>0</v>
      </c>
      <c r="F33" s="233">
        <f t="shared" si="9"/>
        <v>0</v>
      </c>
      <c r="G33" s="233">
        <f t="shared" si="9"/>
        <v>0</v>
      </c>
      <c r="H33" s="233">
        <f t="shared" si="9"/>
        <v>0</v>
      </c>
      <c r="I33" s="170"/>
      <c r="J33" s="158"/>
      <c r="K33" s="158"/>
      <c r="L33" s="158"/>
      <c r="M33" s="158"/>
      <c r="N33" s="158"/>
      <c r="O33" s="158"/>
      <c r="P33" s="158"/>
      <c r="Q33" s="157"/>
      <c r="R33" s="157"/>
      <c r="S33" s="157"/>
      <c r="T33" s="157"/>
      <c r="U33" s="157"/>
      <c r="V33" s="157"/>
      <c r="W33" s="157"/>
      <c r="X33" s="157"/>
      <c r="Y33" s="157"/>
    </row>
    <row r="34" spans="1:25" ht="32.15" customHeight="1" thickBot="1" x14ac:dyDescent="0.4">
      <c r="A34" s="260" t="s">
        <v>75</v>
      </c>
      <c r="B34" s="260"/>
      <c r="C34" s="232">
        <f t="shared" ref="C34:H34" si="10">(C19*C7)/1000</f>
        <v>0</v>
      </c>
      <c r="D34" s="232">
        <f t="shared" si="10"/>
        <v>0</v>
      </c>
      <c r="E34" s="232">
        <f t="shared" si="10"/>
        <v>0</v>
      </c>
      <c r="F34" s="233">
        <f t="shared" si="10"/>
        <v>0</v>
      </c>
      <c r="G34" s="233">
        <f t="shared" si="10"/>
        <v>0</v>
      </c>
      <c r="H34" s="233">
        <f t="shared" si="10"/>
        <v>0</v>
      </c>
      <c r="I34" s="170"/>
      <c r="J34" s="158"/>
      <c r="K34" s="158"/>
      <c r="L34" s="158"/>
      <c r="M34" s="158"/>
      <c r="N34" s="158"/>
      <c r="O34" s="158"/>
      <c r="P34" s="158"/>
      <c r="Q34" s="157"/>
      <c r="R34" s="157"/>
      <c r="S34" s="157"/>
      <c r="T34" s="157"/>
      <c r="U34" s="157"/>
      <c r="V34" s="157"/>
      <c r="W34" s="157"/>
      <c r="X34" s="157"/>
      <c r="Y34" s="157"/>
    </row>
    <row r="35" spans="1:25" ht="22" customHeight="1" thickBot="1" x14ac:dyDescent="0.4">
      <c r="A35" s="261" t="s">
        <v>155</v>
      </c>
      <c r="B35" s="189" t="s">
        <v>15</v>
      </c>
      <c r="C35" s="190"/>
      <c r="D35" s="190"/>
      <c r="E35" s="190"/>
      <c r="F35" s="191"/>
      <c r="G35" s="191"/>
      <c r="H35" s="191"/>
      <c r="I35" s="192"/>
      <c r="J35" s="158"/>
      <c r="K35" s="158"/>
      <c r="L35" s="158"/>
      <c r="M35" s="158"/>
      <c r="N35" s="158"/>
      <c r="O35" s="158"/>
      <c r="P35" s="158"/>
      <c r="Q35" s="157"/>
      <c r="R35" s="157"/>
      <c r="S35" s="157"/>
      <c r="T35" s="157"/>
      <c r="U35" s="157"/>
      <c r="V35" s="157"/>
      <c r="W35" s="157"/>
      <c r="X35" s="157"/>
      <c r="Y35" s="157"/>
    </row>
    <row r="36" spans="1:25" ht="22" customHeight="1" thickBot="1" x14ac:dyDescent="0.4">
      <c r="A36" s="262"/>
      <c r="B36" s="193" t="s">
        <v>91</v>
      </c>
      <c r="C36" s="194"/>
      <c r="D36" s="194"/>
      <c r="E36" s="194"/>
      <c r="F36" s="195"/>
      <c r="G36" s="195"/>
      <c r="H36" s="195"/>
      <c r="I36" s="196"/>
      <c r="J36" s="158"/>
      <c r="K36" s="158"/>
      <c r="L36" s="158"/>
      <c r="M36" s="158"/>
      <c r="N36" s="158"/>
      <c r="O36" s="158"/>
      <c r="P36" s="158"/>
      <c r="Q36" s="157"/>
      <c r="R36" s="157"/>
      <c r="S36" s="157"/>
      <c r="T36" s="157"/>
      <c r="U36" s="157"/>
      <c r="V36" s="157"/>
      <c r="W36" s="157"/>
      <c r="X36" s="157"/>
      <c r="Y36" s="157"/>
    </row>
    <row r="37" spans="1:25" ht="24.75" customHeight="1" thickBot="1" x14ac:dyDescent="0.4">
      <c r="A37" s="262"/>
      <c r="B37" s="193" t="s">
        <v>124</v>
      </c>
      <c r="C37" s="194"/>
      <c r="D37" s="194"/>
      <c r="E37" s="194"/>
      <c r="F37" s="195"/>
      <c r="G37" s="195"/>
      <c r="H37" s="195"/>
      <c r="I37" s="196"/>
      <c r="J37" s="158"/>
      <c r="K37" s="158"/>
      <c r="L37" s="158"/>
      <c r="M37" s="158"/>
      <c r="N37" s="158"/>
      <c r="O37" s="158"/>
      <c r="P37" s="158"/>
      <c r="Q37" s="157"/>
      <c r="R37" s="157"/>
      <c r="S37" s="157"/>
      <c r="T37" s="157"/>
      <c r="U37" s="157"/>
      <c r="V37" s="157"/>
      <c r="W37" s="157"/>
      <c r="X37" s="157"/>
      <c r="Y37" s="157"/>
    </row>
    <row r="38" spans="1:25" ht="24.75" customHeight="1" thickBot="1" x14ac:dyDescent="0.4">
      <c r="A38" s="262"/>
      <c r="B38" s="193" t="s">
        <v>107</v>
      </c>
      <c r="C38" s="194"/>
      <c r="D38" s="194"/>
      <c r="E38" s="194"/>
      <c r="F38" s="195"/>
      <c r="G38" s="195"/>
      <c r="H38" s="195"/>
      <c r="I38" s="196"/>
      <c r="J38" s="158"/>
      <c r="K38" s="158"/>
      <c r="L38" s="158"/>
      <c r="M38" s="158"/>
      <c r="N38" s="158"/>
      <c r="O38" s="158"/>
      <c r="P38" s="158"/>
      <c r="Q38" s="157"/>
      <c r="R38" s="157"/>
      <c r="S38" s="157"/>
      <c r="T38" s="157"/>
      <c r="U38" s="157"/>
      <c r="V38" s="157"/>
      <c r="W38" s="157"/>
      <c r="X38" s="157"/>
      <c r="Y38" s="157"/>
    </row>
    <row r="39" spans="1:25" ht="22" customHeight="1" thickBot="1" x14ac:dyDescent="0.4">
      <c r="A39" s="262"/>
      <c r="B39" s="193" t="s">
        <v>45</v>
      </c>
      <c r="C39" s="194"/>
      <c r="D39" s="194"/>
      <c r="E39" s="194"/>
      <c r="F39" s="195"/>
      <c r="G39" s="195"/>
      <c r="H39" s="195"/>
      <c r="I39" s="196"/>
      <c r="J39" s="158"/>
      <c r="K39" s="158"/>
      <c r="L39" s="158"/>
      <c r="M39" s="158"/>
      <c r="N39" s="158"/>
      <c r="O39" s="158"/>
      <c r="P39" s="158"/>
      <c r="Q39" s="157"/>
      <c r="R39" s="157"/>
      <c r="S39" s="157"/>
      <c r="T39" s="157"/>
      <c r="U39" s="157"/>
      <c r="V39" s="157"/>
      <c r="W39" s="157"/>
      <c r="X39" s="157"/>
      <c r="Y39" s="157"/>
    </row>
    <row r="40" spans="1:25" ht="22" customHeight="1" thickBot="1" x14ac:dyDescent="0.4">
      <c r="A40" s="262"/>
      <c r="B40" s="193" t="s">
        <v>20</v>
      </c>
      <c r="C40" s="194"/>
      <c r="D40" s="194"/>
      <c r="E40" s="194"/>
      <c r="F40" s="195"/>
      <c r="G40" s="195"/>
      <c r="H40" s="195"/>
      <c r="I40" s="196"/>
      <c r="J40" s="158"/>
      <c r="K40" s="158"/>
      <c r="L40" s="158"/>
      <c r="M40" s="158"/>
      <c r="N40" s="158"/>
      <c r="O40" s="158"/>
      <c r="P40" s="158"/>
      <c r="Q40" s="157"/>
      <c r="R40" s="157"/>
      <c r="S40" s="157"/>
      <c r="T40" s="157"/>
      <c r="U40" s="157"/>
      <c r="V40" s="157"/>
      <c r="W40" s="157"/>
      <c r="X40" s="157"/>
      <c r="Y40" s="157"/>
    </row>
    <row r="41" spans="1:25" ht="22" customHeight="1" thickBot="1" x14ac:dyDescent="0.4">
      <c r="A41" s="262"/>
      <c r="B41" s="193" t="s">
        <v>21</v>
      </c>
      <c r="C41" s="194"/>
      <c r="D41" s="194"/>
      <c r="E41" s="194"/>
      <c r="F41" s="195"/>
      <c r="G41" s="195"/>
      <c r="H41" s="195"/>
      <c r="I41" s="196"/>
      <c r="J41" s="158"/>
      <c r="K41" s="158"/>
      <c r="L41" s="158"/>
      <c r="M41" s="158"/>
      <c r="N41" s="158"/>
      <c r="O41" s="158"/>
      <c r="P41" s="158"/>
      <c r="Q41" s="157"/>
      <c r="R41" s="157"/>
      <c r="S41" s="157"/>
      <c r="T41" s="157"/>
      <c r="U41" s="157"/>
      <c r="V41" s="157"/>
      <c r="W41" s="157"/>
      <c r="X41" s="157"/>
      <c r="Y41" s="157"/>
    </row>
    <row r="42" spans="1:25" ht="22" customHeight="1" thickBot="1" x14ac:dyDescent="0.4">
      <c r="A42" s="263"/>
      <c r="B42" s="197" t="s">
        <v>22</v>
      </c>
      <c r="C42" s="198"/>
      <c r="D42" s="198"/>
      <c r="E42" s="198"/>
      <c r="F42" s="199"/>
      <c r="G42" s="199"/>
      <c r="H42" s="199"/>
      <c r="I42" s="200"/>
      <c r="J42" s="158"/>
      <c r="K42" s="158"/>
      <c r="L42" s="158"/>
      <c r="M42" s="158"/>
      <c r="N42" s="158"/>
      <c r="O42" s="158"/>
      <c r="P42" s="158"/>
      <c r="Q42" s="157"/>
      <c r="R42" s="157"/>
      <c r="S42" s="157"/>
      <c r="T42" s="157"/>
      <c r="U42" s="157"/>
      <c r="V42" s="157"/>
      <c r="W42" s="157"/>
      <c r="X42" s="157"/>
      <c r="Y42" s="157"/>
    </row>
    <row r="43" spans="1:25" ht="211.5" customHeight="1" thickBot="1" x14ac:dyDescent="0.4">
      <c r="A43" s="259" t="s">
        <v>11</v>
      </c>
      <c r="B43" s="259"/>
      <c r="C43" s="201" t="s">
        <v>12</v>
      </c>
      <c r="D43" s="201" t="s">
        <v>12</v>
      </c>
      <c r="E43" s="201" t="s">
        <v>12</v>
      </c>
      <c r="F43" s="202" t="s">
        <v>12</v>
      </c>
      <c r="G43" s="202" t="s">
        <v>12</v>
      </c>
      <c r="H43" s="202" t="s">
        <v>12</v>
      </c>
      <c r="I43" s="203"/>
      <c r="J43" s="158"/>
      <c r="K43" s="158"/>
      <c r="L43" s="158"/>
      <c r="M43" s="158"/>
      <c r="N43" s="158"/>
      <c r="O43" s="158"/>
      <c r="P43" s="158"/>
      <c r="Q43" s="157"/>
      <c r="R43" s="157"/>
      <c r="S43" s="157"/>
      <c r="T43" s="157"/>
      <c r="U43" s="157"/>
      <c r="V43" s="157"/>
      <c r="W43" s="157"/>
      <c r="X43" s="157"/>
      <c r="Y43" s="157"/>
    </row>
    <row r="44" spans="1:25" ht="246" customHeight="1" thickBot="1" x14ac:dyDescent="0.4">
      <c r="A44" s="259" t="s">
        <v>13</v>
      </c>
      <c r="B44" s="259"/>
      <c r="C44" s="201" t="s">
        <v>202</v>
      </c>
      <c r="D44" s="201" t="s">
        <v>12</v>
      </c>
      <c r="E44" s="201" t="s">
        <v>12</v>
      </c>
      <c r="F44" s="202" t="s">
        <v>12</v>
      </c>
      <c r="G44" s="202" t="s">
        <v>12</v>
      </c>
      <c r="H44" s="202" t="s">
        <v>12</v>
      </c>
      <c r="I44" s="203"/>
      <c r="J44" s="158"/>
      <c r="K44" s="158"/>
      <c r="L44" s="158"/>
      <c r="M44" s="158"/>
      <c r="N44" s="158"/>
      <c r="O44" s="158"/>
      <c r="P44" s="158"/>
      <c r="Q44" s="157"/>
      <c r="R44" s="157"/>
      <c r="S44" s="157"/>
      <c r="T44" s="157"/>
      <c r="U44" s="157"/>
      <c r="V44" s="157"/>
      <c r="W44" s="157"/>
      <c r="X44" s="157"/>
      <c r="Y44" s="157"/>
    </row>
    <row r="45" spans="1:25" ht="207.75" customHeight="1" thickBot="1" x14ac:dyDescent="0.4">
      <c r="A45" s="259" t="s">
        <v>76</v>
      </c>
      <c r="B45" s="259"/>
      <c r="C45" s="201" t="s">
        <v>12</v>
      </c>
      <c r="D45" s="201" t="s">
        <v>12</v>
      </c>
      <c r="E45" s="201" t="s">
        <v>12</v>
      </c>
      <c r="F45" s="201" t="s">
        <v>12</v>
      </c>
      <c r="G45" s="201" t="s">
        <v>12</v>
      </c>
      <c r="H45" s="201" t="s">
        <v>12</v>
      </c>
      <c r="I45" s="204"/>
      <c r="J45" s="158"/>
      <c r="K45" s="158"/>
      <c r="L45" s="158"/>
      <c r="M45" s="158"/>
      <c r="N45" s="158"/>
      <c r="O45" s="158"/>
      <c r="P45" s="158"/>
      <c r="Q45" s="157"/>
      <c r="R45" s="157"/>
      <c r="S45" s="157"/>
      <c r="T45" s="157"/>
      <c r="U45" s="157"/>
      <c r="V45" s="157"/>
      <c r="W45" s="157"/>
      <c r="X45" s="157"/>
      <c r="Y45" s="157"/>
    </row>
    <row r="46" spans="1:25" ht="30.75" customHeight="1" thickBot="1" x14ac:dyDescent="0.4">
      <c r="A46" s="158"/>
      <c r="B46" s="158"/>
      <c r="C46" s="158"/>
      <c r="D46" s="158"/>
      <c r="E46" s="213"/>
      <c r="F46" s="213"/>
      <c r="G46" s="213"/>
      <c r="H46" s="215" t="s">
        <v>179</v>
      </c>
      <c r="I46" s="218" t="s">
        <v>145</v>
      </c>
      <c r="J46" s="158"/>
      <c r="K46" s="158"/>
      <c r="L46" s="158"/>
      <c r="M46" s="158"/>
      <c r="N46" s="158"/>
      <c r="O46" s="158"/>
      <c r="P46" s="158"/>
      <c r="Q46" s="157"/>
      <c r="R46" s="157"/>
      <c r="S46" s="157"/>
      <c r="T46" s="157"/>
      <c r="U46" s="157"/>
      <c r="V46" s="157"/>
      <c r="W46" s="157"/>
      <c r="X46" s="157"/>
      <c r="Y46" s="157"/>
    </row>
    <row r="47" spans="1:25" ht="45.75" customHeight="1" thickBot="1" x14ac:dyDescent="0.4">
      <c r="A47" s="158"/>
      <c r="B47" s="158"/>
      <c r="C47" s="158"/>
      <c r="D47" s="158"/>
      <c r="E47" s="213"/>
      <c r="F47" s="213"/>
      <c r="G47" s="213"/>
      <c r="H47" s="215" t="s">
        <v>180</v>
      </c>
      <c r="I47" s="205"/>
      <c r="J47" s="158"/>
      <c r="K47" s="158"/>
      <c r="L47" s="158"/>
      <c r="M47" s="158"/>
      <c r="N47" s="158"/>
      <c r="O47" s="158"/>
      <c r="P47" s="158"/>
      <c r="Q47" s="157"/>
      <c r="R47" s="157"/>
      <c r="S47" s="157"/>
      <c r="T47" s="157"/>
      <c r="U47" s="157"/>
      <c r="V47" s="157"/>
      <c r="W47" s="157"/>
      <c r="X47" s="157"/>
      <c r="Y47" s="157"/>
    </row>
    <row r="48" spans="1:25" ht="41.25" customHeight="1" thickBot="1" x14ac:dyDescent="0.4">
      <c r="A48" s="158"/>
      <c r="B48" s="158"/>
      <c r="C48" s="158"/>
      <c r="D48" s="158"/>
      <c r="E48" s="213"/>
      <c r="F48" s="213"/>
      <c r="G48" s="213"/>
      <c r="H48" s="215" t="s">
        <v>181</v>
      </c>
      <c r="I48" s="205"/>
      <c r="J48" s="158"/>
      <c r="K48" s="158"/>
      <c r="L48" s="158"/>
      <c r="M48" s="158"/>
      <c r="N48" s="158"/>
      <c r="O48" s="158"/>
      <c r="P48" s="158"/>
      <c r="Q48" s="157"/>
      <c r="R48" s="157"/>
      <c r="S48" s="157"/>
      <c r="T48" s="157"/>
      <c r="U48" s="157"/>
      <c r="V48" s="157"/>
      <c r="W48" s="157"/>
      <c r="X48" s="157"/>
      <c r="Y48" s="157"/>
    </row>
    <row r="49" spans="1:25" ht="40.5" customHeight="1" thickBot="1" x14ac:dyDescent="0.4">
      <c r="A49" s="158"/>
      <c r="B49" s="158"/>
      <c r="C49" s="158"/>
      <c r="D49" s="158"/>
      <c r="E49" s="213"/>
      <c r="F49" s="213"/>
      <c r="G49" s="213"/>
      <c r="H49" s="215" t="s">
        <v>182</v>
      </c>
      <c r="I49" s="205"/>
      <c r="J49" s="158"/>
      <c r="K49" s="158"/>
      <c r="L49" s="158"/>
      <c r="M49" s="158"/>
      <c r="N49" s="158"/>
      <c r="O49" s="158"/>
      <c r="P49" s="158"/>
      <c r="Q49" s="157"/>
      <c r="R49" s="157"/>
      <c r="S49" s="157"/>
      <c r="T49" s="157"/>
      <c r="U49" s="157"/>
      <c r="V49" s="157"/>
      <c r="W49" s="157"/>
      <c r="X49" s="157"/>
      <c r="Y49" s="157"/>
    </row>
    <row r="50" spans="1:25" ht="42" customHeight="1" thickBot="1" x14ac:dyDescent="0.4">
      <c r="A50" s="158"/>
      <c r="B50" s="158"/>
      <c r="C50" s="158"/>
      <c r="D50" s="158"/>
      <c r="E50" s="213"/>
      <c r="F50" s="213"/>
      <c r="G50" s="213"/>
      <c r="H50" s="216" t="s">
        <v>183</v>
      </c>
      <c r="I50" s="217" t="s">
        <v>146</v>
      </c>
      <c r="J50" s="158"/>
      <c r="K50" s="158"/>
      <c r="L50" s="158"/>
      <c r="M50" s="158"/>
      <c r="N50" s="158"/>
      <c r="O50" s="158"/>
      <c r="P50" s="158"/>
      <c r="Q50" s="157"/>
      <c r="R50" s="157"/>
      <c r="S50" s="157"/>
      <c r="T50" s="157"/>
      <c r="U50" s="157"/>
      <c r="V50" s="157"/>
      <c r="W50" s="157"/>
      <c r="X50" s="157"/>
      <c r="Y50" s="157"/>
    </row>
    <row r="51" spans="1:25" ht="14.5" x14ac:dyDescent="0.35">
      <c r="A51" s="158"/>
      <c r="B51" s="158"/>
      <c r="C51" s="158"/>
      <c r="D51" s="158"/>
      <c r="E51" s="158"/>
      <c r="F51" s="213"/>
      <c r="G51" s="213"/>
      <c r="H51" s="158"/>
      <c r="I51" s="214"/>
      <c r="J51" s="158"/>
      <c r="K51" s="158"/>
      <c r="L51" s="158"/>
      <c r="M51" s="158"/>
      <c r="N51" s="158"/>
      <c r="O51" s="158"/>
      <c r="P51" s="158"/>
      <c r="Q51" s="157"/>
      <c r="R51" s="157"/>
      <c r="S51" s="157"/>
      <c r="T51" s="157"/>
      <c r="U51" s="157"/>
      <c r="V51" s="157"/>
      <c r="W51" s="157"/>
      <c r="X51" s="157"/>
      <c r="Y51" s="157"/>
    </row>
    <row r="52" spans="1:25" ht="14.5" x14ac:dyDescent="0.35">
      <c r="A52" s="158"/>
      <c r="B52" s="158"/>
      <c r="C52" s="158"/>
      <c r="D52" s="158"/>
      <c r="E52" s="158"/>
      <c r="F52" s="158"/>
      <c r="G52" s="158"/>
      <c r="H52" s="158"/>
      <c r="I52" s="158"/>
      <c r="J52" s="158"/>
      <c r="K52" s="158"/>
      <c r="L52" s="158"/>
      <c r="M52" s="158"/>
      <c r="N52" s="158"/>
      <c r="O52" s="158"/>
      <c r="P52" s="158"/>
      <c r="Q52" s="157"/>
      <c r="R52" s="157"/>
      <c r="S52" s="157"/>
      <c r="T52" s="157"/>
      <c r="U52" s="157"/>
      <c r="V52" s="157"/>
      <c r="W52" s="157"/>
      <c r="X52" s="157"/>
      <c r="Y52" s="157"/>
    </row>
    <row r="53" spans="1:25" ht="14.5" x14ac:dyDescent="0.35">
      <c r="A53" s="158"/>
      <c r="B53" s="158"/>
      <c r="C53" s="158"/>
      <c r="D53" s="158"/>
      <c r="E53" s="158"/>
      <c r="F53" s="158"/>
      <c r="G53" s="158"/>
      <c r="H53" s="158"/>
      <c r="I53" s="158"/>
      <c r="J53" s="158"/>
      <c r="K53" s="158"/>
      <c r="L53" s="158"/>
      <c r="M53" s="158"/>
      <c r="N53" s="158"/>
      <c r="O53" s="158"/>
      <c r="P53" s="158"/>
      <c r="Q53" s="157"/>
      <c r="R53" s="157"/>
      <c r="S53" s="157"/>
      <c r="T53" s="157"/>
      <c r="U53" s="157"/>
      <c r="V53" s="157"/>
      <c r="W53" s="157"/>
      <c r="X53" s="157"/>
      <c r="Y53" s="157"/>
    </row>
    <row r="54" spans="1:25" ht="14.5" x14ac:dyDescent="0.35">
      <c r="A54" s="158"/>
      <c r="B54" s="158"/>
      <c r="C54" s="158"/>
      <c r="D54" s="158"/>
      <c r="E54" s="158"/>
      <c r="F54" s="158"/>
      <c r="G54" s="158"/>
      <c r="H54" s="158"/>
      <c r="I54" s="158"/>
      <c r="J54" s="158"/>
      <c r="K54" s="158"/>
      <c r="L54" s="158"/>
      <c r="M54" s="158"/>
      <c r="N54" s="158"/>
      <c r="O54" s="158"/>
      <c r="P54" s="158"/>
      <c r="Q54" s="157"/>
      <c r="R54" s="157"/>
      <c r="S54" s="157"/>
      <c r="T54" s="157"/>
      <c r="U54" s="157"/>
      <c r="V54" s="157"/>
      <c r="W54" s="157"/>
      <c r="X54" s="157"/>
      <c r="Y54" s="157"/>
    </row>
    <row r="55" spans="1:25" ht="14.5" x14ac:dyDescent="0.35">
      <c r="A55" s="158"/>
      <c r="B55" s="158"/>
      <c r="C55" s="158"/>
      <c r="D55" s="158"/>
      <c r="E55" s="158"/>
      <c r="F55" s="158"/>
      <c r="G55" s="158"/>
      <c r="H55" s="158"/>
      <c r="I55" s="158"/>
      <c r="J55" s="158"/>
      <c r="K55" s="158"/>
      <c r="L55" s="158"/>
      <c r="M55" s="158"/>
      <c r="N55" s="158"/>
      <c r="O55" s="158"/>
      <c r="P55" s="158"/>
      <c r="Q55" s="157"/>
      <c r="R55" s="157"/>
      <c r="S55" s="157"/>
      <c r="T55" s="157"/>
      <c r="U55" s="157"/>
      <c r="V55" s="157"/>
      <c r="W55" s="157"/>
      <c r="X55" s="157"/>
      <c r="Y55" s="157"/>
    </row>
    <row r="56" spans="1:25" ht="14.5" x14ac:dyDescent="0.35">
      <c r="A56" s="158"/>
      <c r="B56" s="158"/>
      <c r="C56" s="158"/>
      <c r="D56" s="158"/>
      <c r="E56" s="158"/>
      <c r="F56" s="158"/>
      <c r="G56" s="158"/>
      <c r="H56" s="158"/>
      <c r="I56" s="158"/>
      <c r="J56" s="158"/>
      <c r="K56" s="158"/>
      <c r="L56" s="158"/>
      <c r="M56" s="158"/>
      <c r="N56" s="158"/>
      <c r="O56" s="158"/>
      <c r="P56" s="158"/>
      <c r="Q56" s="157"/>
      <c r="R56" s="157"/>
      <c r="S56" s="157"/>
      <c r="T56" s="157"/>
      <c r="U56" s="157"/>
      <c r="V56" s="157"/>
      <c r="W56" s="157"/>
      <c r="X56" s="157"/>
      <c r="Y56" s="157"/>
    </row>
    <row r="57" spans="1:25" ht="14.5" x14ac:dyDescent="0.35">
      <c r="A57" s="158"/>
      <c r="B57" s="158"/>
      <c r="C57" s="158"/>
      <c r="D57" s="158"/>
      <c r="E57" s="158"/>
      <c r="F57" s="212"/>
      <c r="G57" s="212"/>
      <c r="H57" s="212"/>
      <c r="I57" s="158"/>
      <c r="J57" s="158"/>
      <c r="K57" s="158"/>
      <c r="L57" s="158"/>
      <c r="M57" s="158"/>
      <c r="N57" s="158"/>
      <c r="O57" s="158"/>
      <c r="P57" s="158"/>
      <c r="Q57" s="157"/>
      <c r="R57" s="157"/>
      <c r="S57" s="157"/>
      <c r="T57" s="157"/>
      <c r="U57" s="157"/>
      <c r="V57" s="157"/>
      <c r="W57" s="157"/>
      <c r="X57" s="157"/>
      <c r="Y57" s="157"/>
    </row>
    <row r="58" spans="1:25" ht="14.5" x14ac:dyDescent="0.35">
      <c r="A58" s="158"/>
      <c r="B58" s="158"/>
      <c r="C58" s="158"/>
      <c r="D58" s="158"/>
      <c r="E58" s="158"/>
      <c r="F58" s="158"/>
      <c r="G58" s="158"/>
      <c r="H58" s="158"/>
      <c r="I58" s="158"/>
      <c r="J58" s="158"/>
      <c r="K58" s="158"/>
      <c r="L58" s="158"/>
      <c r="M58" s="158"/>
      <c r="N58" s="158"/>
      <c r="O58" s="158"/>
      <c r="P58" s="158"/>
      <c r="Q58" s="157"/>
      <c r="R58" s="157"/>
      <c r="S58" s="157"/>
      <c r="T58" s="157"/>
      <c r="U58" s="157"/>
      <c r="V58" s="157"/>
      <c r="W58" s="157"/>
      <c r="X58" s="157"/>
      <c r="Y58" s="157"/>
    </row>
    <row r="59" spans="1:25" ht="14.5" x14ac:dyDescent="0.35">
      <c r="A59" s="206"/>
      <c r="B59" s="158"/>
      <c r="C59" s="158"/>
      <c r="D59" s="158"/>
      <c r="E59" s="158"/>
      <c r="F59" s="158"/>
      <c r="G59" s="158"/>
      <c r="H59" s="158"/>
      <c r="I59" s="158"/>
      <c r="J59" s="158"/>
      <c r="K59" s="158"/>
      <c r="L59" s="158"/>
      <c r="M59" s="158"/>
      <c r="N59" s="158"/>
      <c r="O59" s="158"/>
      <c r="P59" s="158"/>
      <c r="Q59" s="157"/>
      <c r="R59" s="157"/>
      <c r="S59" s="157"/>
      <c r="T59" s="157"/>
      <c r="U59" s="157"/>
      <c r="V59" s="157"/>
      <c r="W59" s="157"/>
      <c r="X59" s="157"/>
      <c r="Y59" s="157"/>
    </row>
    <row r="60" spans="1:25" ht="14.5" x14ac:dyDescent="0.35">
      <c r="A60" s="206"/>
      <c r="B60" s="158"/>
      <c r="C60" s="158"/>
      <c r="D60" s="158"/>
      <c r="E60" s="158"/>
      <c r="F60" s="158"/>
      <c r="G60" s="158"/>
      <c r="H60" s="158"/>
      <c r="I60" s="158"/>
      <c r="J60" s="158"/>
      <c r="K60" s="158"/>
      <c r="L60" s="158"/>
      <c r="M60" s="158"/>
      <c r="N60" s="158"/>
      <c r="O60" s="158"/>
      <c r="P60" s="158"/>
      <c r="Q60" s="157"/>
      <c r="R60" s="157"/>
      <c r="S60" s="157"/>
      <c r="T60" s="157"/>
      <c r="U60" s="157"/>
      <c r="V60" s="157"/>
      <c r="W60" s="157"/>
      <c r="X60" s="157"/>
      <c r="Y60" s="157"/>
    </row>
    <row r="61" spans="1:25" ht="14.5" x14ac:dyDescent="0.35">
      <c r="A61" s="206"/>
      <c r="B61" s="158"/>
      <c r="C61" s="158"/>
      <c r="D61" s="158"/>
      <c r="E61" s="158"/>
      <c r="F61" s="158"/>
      <c r="G61" s="158"/>
      <c r="H61" s="158"/>
      <c r="I61" s="158"/>
      <c r="J61" s="158"/>
      <c r="K61" s="158"/>
      <c r="L61" s="158"/>
      <c r="M61" s="158"/>
      <c r="N61" s="158"/>
      <c r="O61" s="158"/>
      <c r="P61" s="158"/>
      <c r="Q61" s="157"/>
      <c r="R61" s="157"/>
      <c r="S61" s="157"/>
      <c r="T61" s="157"/>
      <c r="U61" s="157"/>
      <c r="V61" s="157"/>
      <c r="W61" s="157"/>
      <c r="X61" s="157"/>
      <c r="Y61" s="157"/>
    </row>
    <row r="62" spans="1:25" ht="14.5" x14ac:dyDescent="0.35">
      <c r="A62" s="206"/>
      <c r="B62" s="158"/>
      <c r="C62" s="158"/>
      <c r="D62" s="158"/>
      <c r="E62" s="158"/>
      <c r="F62" s="158"/>
      <c r="G62" s="158"/>
      <c r="H62" s="158"/>
      <c r="I62" s="158"/>
      <c r="J62" s="158"/>
      <c r="K62" s="158"/>
      <c r="L62" s="158"/>
      <c r="M62" s="158"/>
      <c r="N62" s="158"/>
      <c r="O62" s="158"/>
      <c r="P62" s="158"/>
      <c r="Q62" s="157"/>
      <c r="R62" s="157"/>
      <c r="S62" s="157"/>
      <c r="T62" s="157"/>
      <c r="U62" s="157"/>
      <c r="V62" s="157"/>
      <c r="W62" s="157"/>
      <c r="X62" s="157"/>
      <c r="Y62" s="157"/>
    </row>
    <row r="63" spans="1:25" ht="14.5" x14ac:dyDescent="0.35">
      <c r="A63" s="207"/>
      <c r="B63" s="157"/>
      <c r="C63" s="157"/>
      <c r="D63" s="157"/>
      <c r="E63" s="157"/>
      <c r="F63" s="157"/>
      <c r="G63" s="157"/>
      <c r="H63" s="157"/>
      <c r="I63" s="157"/>
      <c r="J63" s="158"/>
      <c r="K63" s="158"/>
      <c r="L63" s="158"/>
      <c r="M63" s="158"/>
      <c r="N63" s="158"/>
      <c r="O63" s="158"/>
      <c r="P63" s="158"/>
      <c r="Q63" s="157"/>
      <c r="R63" s="157"/>
      <c r="S63" s="157"/>
      <c r="T63" s="157"/>
      <c r="U63" s="157"/>
      <c r="V63" s="157"/>
      <c r="W63" s="157"/>
      <c r="X63" s="157"/>
      <c r="Y63" s="157"/>
    </row>
    <row r="64" spans="1:25" ht="14.5" x14ac:dyDescent="0.35">
      <c r="A64" s="20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row>
    <row r="65" spans="1:25" ht="14.5" x14ac:dyDescent="0.35">
      <c r="A65" s="207"/>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row>
    <row r="66" spans="1:25" ht="14.5" x14ac:dyDescent="0.35">
      <c r="A66" s="207"/>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row>
    <row r="67" spans="1:25" ht="14.5" x14ac:dyDescent="0.35">
      <c r="A67" s="207"/>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row>
    <row r="68" spans="1:25" ht="14.5" x14ac:dyDescent="0.35">
      <c r="A68" s="207"/>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row>
    <row r="69" spans="1:25" ht="14.5" x14ac:dyDescent="0.35">
      <c r="A69" s="207"/>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row>
    <row r="70" spans="1:25" ht="14.5" x14ac:dyDescent="0.35">
      <c r="A70" s="207"/>
      <c r="B70" s="157"/>
      <c r="C70" s="157"/>
      <c r="D70" s="157"/>
      <c r="E70" s="157"/>
      <c r="F70" s="157"/>
      <c r="G70" s="157"/>
      <c r="H70" s="157"/>
      <c r="I70" s="157"/>
      <c r="J70" s="157"/>
      <c r="K70" s="157"/>
      <c r="L70" s="157"/>
      <c r="M70" s="157"/>
      <c r="N70" s="157"/>
      <c r="O70" s="157"/>
      <c r="P70" s="157"/>
      <c r="Q70" s="157"/>
      <c r="R70" s="157"/>
      <c r="S70" s="157"/>
      <c r="T70" s="157"/>
      <c r="U70" s="157"/>
      <c r="V70" s="157"/>
      <c r="W70" s="157"/>
      <c r="X70" s="157"/>
      <c r="Y70" s="157"/>
    </row>
    <row r="71" spans="1:25" ht="14.5" x14ac:dyDescent="0.35">
      <c r="A71" s="20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row>
    <row r="72" spans="1:25" ht="14.5" x14ac:dyDescent="0.35">
      <c r="A72" s="207"/>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row>
    <row r="73" spans="1:25" ht="14.5" x14ac:dyDescent="0.35">
      <c r="A73" s="207"/>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row>
    <row r="74" spans="1:25" ht="14.5" x14ac:dyDescent="0.35">
      <c r="A74" s="207"/>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row>
    <row r="75" spans="1:25" ht="14.5" x14ac:dyDescent="0.35">
      <c r="A75" s="207"/>
      <c r="B75" s="157"/>
      <c r="C75" s="157"/>
      <c r="D75" s="157"/>
      <c r="E75" s="157"/>
      <c r="F75" s="157"/>
      <c r="G75" s="157"/>
      <c r="H75" s="157"/>
      <c r="I75" s="157"/>
      <c r="J75" s="157"/>
      <c r="K75" s="157"/>
      <c r="L75" s="157"/>
      <c r="M75" s="157"/>
      <c r="N75" s="157"/>
      <c r="O75" s="157"/>
      <c r="P75" s="157"/>
      <c r="Q75" s="157"/>
      <c r="R75" s="157"/>
      <c r="S75" s="157"/>
      <c r="T75" s="157"/>
      <c r="U75" s="157"/>
      <c r="V75" s="157"/>
      <c r="W75" s="157"/>
      <c r="X75" s="157"/>
      <c r="Y75" s="157"/>
    </row>
    <row r="76" spans="1:25" ht="14.5" x14ac:dyDescent="0.35">
      <c r="A76" s="207"/>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row>
    <row r="77" spans="1:25" ht="14.5" x14ac:dyDescent="0.35">
      <c r="A77" s="207"/>
      <c r="B77" s="157"/>
      <c r="C77" s="157"/>
      <c r="D77" s="157"/>
      <c r="E77" s="157"/>
      <c r="F77" s="157"/>
      <c r="G77" s="157"/>
      <c r="H77" s="157"/>
      <c r="I77" s="157"/>
      <c r="J77" s="157"/>
      <c r="K77" s="157"/>
      <c r="L77" s="157"/>
      <c r="M77" s="157"/>
      <c r="N77" s="157"/>
      <c r="O77" s="157"/>
      <c r="P77" s="157"/>
      <c r="Q77" s="157"/>
      <c r="R77" s="157"/>
      <c r="S77" s="157"/>
      <c r="T77" s="157"/>
      <c r="U77" s="157"/>
      <c r="V77" s="157"/>
      <c r="W77" s="157"/>
      <c r="X77" s="157"/>
      <c r="Y77" s="157"/>
    </row>
    <row r="78" spans="1:25" ht="14.5" x14ac:dyDescent="0.35">
      <c r="A78" s="207"/>
      <c r="B78" s="157"/>
      <c r="C78" s="157"/>
      <c r="D78" s="157"/>
      <c r="E78" s="157"/>
      <c r="F78" s="157"/>
      <c r="G78" s="157"/>
      <c r="H78" s="157"/>
      <c r="I78" s="157"/>
      <c r="J78" s="157"/>
      <c r="K78" s="157"/>
      <c r="L78" s="157"/>
      <c r="M78" s="157"/>
      <c r="N78" s="157"/>
      <c r="O78" s="157"/>
      <c r="P78" s="157"/>
      <c r="Q78" s="157"/>
      <c r="R78" s="157"/>
      <c r="S78" s="157"/>
      <c r="T78" s="157"/>
      <c r="U78" s="157"/>
      <c r="V78" s="157"/>
      <c r="W78" s="157"/>
      <c r="X78" s="157"/>
      <c r="Y78" s="157"/>
    </row>
    <row r="79" spans="1:25" ht="14.5" x14ac:dyDescent="0.35">
      <c r="A79" s="207"/>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row>
    <row r="80" spans="1:25" ht="14.5" x14ac:dyDescent="0.35">
      <c r="A80" s="207"/>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row>
    <row r="81" spans="1:25" ht="14.5" x14ac:dyDescent="0.35">
      <c r="A81" s="207"/>
      <c r="B81" s="157"/>
      <c r="C81" s="157"/>
      <c r="D81" s="157"/>
      <c r="E81" s="157"/>
      <c r="F81" s="157"/>
      <c r="G81" s="157"/>
      <c r="H81" s="157"/>
      <c r="I81" s="157"/>
      <c r="J81" s="157"/>
      <c r="K81" s="157"/>
      <c r="L81" s="157"/>
      <c r="M81" s="157"/>
      <c r="N81" s="157"/>
      <c r="O81" s="157"/>
      <c r="P81" s="157"/>
      <c r="Q81" s="157"/>
      <c r="R81" s="157"/>
      <c r="S81" s="157"/>
      <c r="T81" s="157"/>
      <c r="U81" s="157"/>
      <c r="V81" s="157"/>
      <c r="W81" s="157"/>
      <c r="X81" s="157"/>
      <c r="Y81" s="157"/>
    </row>
    <row r="82" spans="1:25" ht="14.5" x14ac:dyDescent="0.35">
      <c r="A82" s="207"/>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row>
    <row r="83" spans="1:25" ht="14.5" x14ac:dyDescent="0.35">
      <c r="A83" s="207"/>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row>
    <row r="84" spans="1:25" ht="14.5" x14ac:dyDescent="0.35">
      <c r="A84" s="207"/>
      <c r="B84" s="157"/>
      <c r="C84" s="157"/>
      <c r="D84" s="157"/>
      <c r="E84" s="157"/>
      <c r="F84" s="157"/>
      <c r="G84" s="157"/>
      <c r="H84" s="157"/>
      <c r="I84" s="157"/>
      <c r="J84" s="157"/>
      <c r="K84" s="157"/>
      <c r="L84" s="157"/>
      <c r="M84" s="157"/>
      <c r="N84" s="157"/>
      <c r="O84" s="157"/>
      <c r="P84" s="157"/>
      <c r="Q84" s="157"/>
      <c r="R84" s="157"/>
      <c r="S84" s="157"/>
      <c r="T84" s="157"/>
      <c r="U84" s="157"/>
      <c r="V84" s="157"/>
      <c r="W84" s="157"/>
      <c r="X84" s="157"/>
      <c r="Y84" s="157"/>
    </row>
    <row r="85" spans="1:25" ht="14.5" x14ac:dyDescent="0.35">
      <c r="A85" s="207"/>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row>
    <row r="86" spans="1:25" ht="14.5" x14ac:dyDescent="0.35">
      <c r="A86" s="20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row>
    <row r="87" spans="1:25" ht="14.5" x14ac:dyDescent="0.35">
      <c r="A87" s="207"/>
      <c r="B87" s="157"/>
      <c r="C87" s="157"/>
      <c r="D87" s="157"/>
      <c r="E87" s="157"/>
      <c r="F87" s="157"/>
      <c r="G87" s="157"/>
      <c r="H87" s="157"/>
      <c r="I87" s="157"/>
      <c r="J87" s="157"/>
      <c r="K87" s="157"/>
      <c r="L87" s="157"/>
      <c r="M87" s="157"/>
      <c r="N87" s="157"/>
      <c r="O87" s="157"/>
      <c r="P87" s="157"/>
      <c r="Q87" s="157"/>
      <c r="R87" s="157"/>
      <c r="S87" s="157"/>
      <c r="T87" s="157"/>
      <c r="U87" s="157"/>
      <c r="V87" s="157"/>
      <c r="W87" s="157"/>
      <c r="X87" s="157"/>
      <c r="Y87" s="157"/>
    </row>
    <row r="88" spans="1:25" ht="14.5" x14ac:dyDescent="0.35">
      <c r="A88" s="207"/>
      <c r="B88" s="157"/>
      <c r="C88" s="157"/>
      <c r="D88" s="157"/>
      <c r="E88" s="157"/>
      <c r="F88" s="157"/>
      <c r="G88" s="157"/>
      <c r="H88" s="157"/>
      <c r="I88" s="157"/>
      <c r="J88" s="157"/>
      <c r="K88" s="157"/>
      <c r="L88" s="157"/>
      <c r="M88" s="157"/>
      <c r="N88" s="157"/>
      <c r="O88" s="157"/>
      <c r="P88" s="157"/>
      <c r="Q88" s="157"/>
      <c r="R88" s="157"/>
      <c r="S88" s="157"/>
      <c r="T88" s="157"/>
      <c r="U88" s="157"/>
      <c r="V88" s="157"/>
      <c r="W88" s="157"/>
      <c r="X88" s="157"/>
      <c r="Y88" s="157"/>
    </row>
    <row r="89" spans="1:25" ht="14.5" x14ac:dyDescent="0.35">
      <c r="A89" s="207"/>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row>
    <row r="90" spans="1:25" ht="14.5" x14ac:dyDescent="0.35">
      <c r="A90" s="207"/>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row>
    <row r="91" spans="1:25" ht="14.5" x14ac:dyDescent="0.35">
      <c r="A91" s="207"/>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row>
    <row r="92" spans="1:25" ht="14.5" x14ac:dyDescent="0.35">
      <c r="A92" s="207"/>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row>
    <row r="93" spans="1:25" ht="14.5" x14ac:dyDescent="0.35">
      <c r="A93" s="207"/>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row>
    <row r="94" spans="1:25" ht="14.5" x14ac:dyDescent="0.35">
      <c r="A94" s="207"/>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row>
    <row r="95" spans="1:25" ht="14.5" x14ac:dyDescent="0.35">
      <c r="A95" s="20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row>
    <row r="96" spans="1:25" ht="14.5" x14ac:dyDescent="0.35">
      <c r="A96" s="207"/>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row>
    <row r="97" spans="1:25" ht="14.5" x14ac:dyDescent="0.35">
      <c r="A97" s="207"/>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row>
    <row r="98" spans="1:25" ht="14.5" x14ac:dyDescent="0.35">
      <c r="A98" s="207"/>
      <c r="B98" s="157"/>
      <c r="C98" s="157"/>
      <c r="D98" s="157"/>
      <c r="E98" s="157"/>
      <c r="F98" s="157"/>
      <c r="G98" s="157"/>
      <c r="H98" s="157"/>
      <c r="I98" s="157"/>
      <c r="J98" s="157"/>
      <c r="K98" s="157"/>
      <c r="L98" s="157"/>
      <c r="M98" s="157"/>
      <c r="N98" s="157"/>
      <c r="O98" s="157"/>
      <c r="P98" s="157"/>
      <c r="Q98" s="157"/>
      <c r="R98" s="157"/>
      <c r="S98" s="157"/>
      <c r="T98" s="157"/>
      <c r="U98" s="157"/>
      <c r="V98" s="157"/>
      <c r="W98" s="157"/>
      <c r="X98" s="157"/>
      <c r="Y98" s="157"/>
    </row>
    <row r="99" spans="1:25" ht="14.5" x14ac:dyDescent="0.35">
      <c r="A99" s="207"/>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row>
    <row r="100" spans="1:25" ht="14.5" x14ac:dyDescent="0.35">
      <c r="A100" s="207"/>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row>
    <row r="101" spans="1:25" ht="14.5" x14ac:dyDescent="0.35">
      <c r="A101" s="207"/>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row>
    <row r="102" spans="1:25" ht="14.5" x14ac:dyDescent="0.35">
      <c r="A102" s="207"/>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row>
    <row r="103" spans="1:25" ht="14.5" x14ac:dyDescent="0.35">
      <c r="A103" s="207"/>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row>
    <row r="104" spans="1:25" ht="14.5" x14ac:dyDescent="0.35">
      <c r="A104" s="207"/>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row>
    <row r="105" spans="1:25" ht="14.5" x14ac:dyDescent="0.35">
      <c r="A105" s="207"/>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row>
    <row r="106" spans="1:25" ht="14.5" x14ac:dyDescent="0.35">
      <c r="A106" s="207"/>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row>
    <row r="107" spans="1:25" ht="14.5" x14ac:dyDescent="0.35">
      <c r="A107" s="207"/>
      <c r="B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row>
    <row r="108" spans="1:25" ht="14.5" x14ac:dyDescent="0.35">
      <c r="A108" s="207"/>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row>
    <row r="109" spans="1:25" ht="14.5" x14ac:dyDescent="0.35">
      <c r="A109" s="207"/>
      <c r="B109" s="157"/>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row>
    <row r="110" spans="1:25" ht="14.5" x14ac:dyDescent="0.35">
      <c r="A110" s="207"/>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row>
    <row r="111" spans="1:25" ht="14.5" x14ac:dyDescent="0.35">
      <c r="A111" s="207"/>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row>
    <row r="112" spans="1:25" ht="14.5" x14ac:dyDescent="0.35">
      <c r="A112" s="207"/>
      <c r="B112" s="15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row>
    <row r="113" spans="1:25" ht="14.5" x14ac:dyDescent="0.35">
      <c r="A113" s="207"/>
      <c r="B113" s="15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row>
    <row r="114" spans="1:25" ht="14.5" x14ac:dyDescent="0.35">
      <c r="A114" s="207"/>
      <c r="B114" s="15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row>
    <row r="115" spans="1:25" ht="14.5" x14ac:dyDescent="0.35">
      <c r="A115" s="207"/>
      <c r="B115" s="15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row>
    <row r="116" spans="1:25" ht="14.5" x14ac:dyDescent="0.35">
      <c r="A116" s="207"/>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row>
    <row r="117" spans="1:25" ht="14.5" x14ac:dyDescent="0.35">
      <c r="A117" s="207"/>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row>
    <row r="118" spans="1:25" ht="14.5" x14ac:dyDescent="0.35">
      <c r="A118" s="207"/>
      <c r="B118" s="15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row>
    <row r="119" spans="1:25" ht="14.5" x14ac:dyDescent="0.35">
      <c r="A119" s="207"/>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row>
    <row r="120" spans="1:25" ht="14.5" x14ac:dyDescent="0.35">
      <c r="A120" s="207"/>
      <c r="B120" s="15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row>
    <row r="121" spans="1:25" ht="14.5" x14ac:dyDescent="0.35">
      <c r="A121" s="207"/>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row>
    <row r="122" spans="1:25" ht="14.5" x14ac:dyDescent="0.35">
      <c r="A122" s="207"/>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row>
    <row r="123" spans="1:25" ht="14.5" x14ac:dyDescent="0.35">
      <c r="A123" s="207"/>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row>
    <row r="124" spans="1:25" ht="14.5" x14ac:dyDescent="0.35">
      <c r="A124" s="207"/>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row>
    <row r="125" spans="1:25" ht="14.5" x14ac:dyDescent="0.35">
      <c r="A125" s="20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row>
    <row r="126" spans="1:25" ht="14.5" x14ac:dyDescent="0.35">
      <c r="A126" s="207"/>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row>
    <row r="127" spans="1:25" ht="14.5" x14ac:dyDescent="0.35">
      <c r="A127" s="20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row>
    <row r="128" spans="1:25" ht="14.5" x14ac:dyDescent="0.35">
      <c r="A128" s="207"/>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row>
    <row r="129" spans="1:25" ht="14.5" x14ac:dyDescent="0.35">
      <c r="A129" s="20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row>
    <row r="130" spans="1:25" ht="14.5" x14ac:dyDescent="0.35">
      <c r="A130" s="20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row>
    <row r="131" spans="1:25" ht="14.5" x14ac:dyDescent="0.35">
      <c r="A131" s="20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row>
    <row r="132" spans="1:25" ht="14.5" x14ac:dyDescent="0.35">
      <c r="A132" s="20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row>
    <row r="133" spans="1:25" ht="14.5" x14ac:dyDescent="0.35">
      <c r="A133" s="20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row>
    <row r="134" spans="1:25" ht="14.5" x14ac:dyDescent="0.35">
      <c r="A134" s="20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row>
    <row r="135" spans="1:25" ht="14.5" x14ac:dyDescent="0.35">
      <c r="A135" s="20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row>
    <row r="136" spans="1:25" ht="14.5" x14ac:dyDescent="0.35">
      <c r="A136" s="20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row>
    <row r="137" spans="1:25" ht="14.5" x14ac:dyDescent="0.35">
      <c r="A137" s="20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row>
    <row r="138" spans="1:25" ht="14.5" x14ac:dyDescent="0.35">
      <c r="A138" s="20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row>
    <row r="139" spans="1:25" ht="14.5" x14ac:dyDescent="0.35">
      <c r="A139" s="20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row>
    <row r="140" spans="1:25" ht="14.5" x14ac:dyDescent="0.35">
      <c r="A140" s="20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row>
    <row r="141" spans="1:25" ht="14.5" x14ac:dyDescent="0.35">
      <c r="A141" s="20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row>
    <row r="142" spans="1:25" ht="14.5" x14ac:dyDescent="0.35">
      <c r="A142" s="20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row>
    <row r="143" spans="1:25" ht="14.5" x14ac:dyDescent="0.35">
      <c r="A143" s="20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row>
    <row r="144" spans="1:25" ht="14.5" x14ac:dyDescent="0.35">
      <c r="A144" s="20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row>
    <row r="145" spans="1:25" ht="14.5" x14ac:dyDescent="0.35">
      <c r="A145" s="20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row>
    <row r="146" spans="1:25" ht="14.5" x14ac:dyDescent="0.35">
      <c r="A146" s="207"/>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row>
    <row r="147" spans="1:25" ht="14.5" x14ac:dyDescent="0.35">
      <c r="A147" s="207"/>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row>
    <row r="148" spans="1:25" ht="14.5" x14ac:dyDescent="0.35">
      <c r="A148" s="207"/>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row>
    <row r="149" spans="1:25" ht="14.5" x14ac:dyDescent="0.35">
      <c r="A149" s="207"/>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row>
    <row r="150" spans="1:25" ht="14.5" x14ac:dyDescent="0.35">
      <c r="A150" s="207"/>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row>
    <row r="151" spans="1:25" ht="14.5" x14ac:dyDescent="0.35">
      <c r="A151" s="207"/>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row>
    <row r="152" spans="1:25" ht="14.5" x14ac:dyDescent="0.35">
      <c r="A152" s="20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row>
    <row r="153" spans="1:25" ht="14.5" x14ac:dyDescent="0.35">
      <c r="A153" s="20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row>
    <row r="154" spans="1:25" ht="14.5" x14ac:dyDescent="0.35">
      <c r="A154" s="20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row>
    <row r="155" spans="1:25" ht="14.5" x14ac:dyDescent="0.35">
      <c r="A155" s="20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row>
    <row r="156" spans="1:25" ht="14.5" x14ac:dyDescent="0.35">
      <c r="A156" s="20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row>
    <row r="157" spans="1:25" ht="14.5" x14ac:dyDescent="0.35">
      <c r="A157" s="20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row>
    <row r="158" spans="1:25" ht="14.5" x14ac:dyDescent="0.35">
      <c r="A158" s="20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row>
    <row r="159" spans="1:25" ht="14.5" x14ac:dyDescent="0.35">
      <c r="A159" s="20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row>
    <row r="160" spans="1:25" ht="14.5" x14ac:dyDescent="0.35">
      <c r="A160" s="20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row>
    <row r="161" spans="1:25" ht="14.5" x14ac:dyDescent="0.35">
      <c r="A161" s="20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row>
    <row r="162" spans="1:25" ht="14.5" x14ac:dyDescent="0.35">
      <c r="A162" s="20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row>
    <row r="163" spans="1:25" ht="14.5" x14ac:dyDescent="0.35">
      <c r="A163" s="20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row>
    <row r="164" spans="1:25" ht="14.5" x14ac:dyDescent="0.35">
      <c r="A164" s="20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row>
    <row r="165" spans="1:25" ht="14.5" x14ac:dyDescent="0.35">
      <c r="A165" s="20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row>
    <row r="166" spans="1:25" ht="14.5" x14ac:dyDescent="0.35">
      <c r="A166" s="20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row>
    <row r="167" spans="1:25" ht="14.5" x14ac:dyDescent="0.35">
      <c r="A167" s="20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row>
    <row r="168" spans="1:25" ht="14.5" x14ac:dyDescent="0.35">
      <c r="A168" s="20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row>
    <row r="169" spans="1:25" ht="14.5" x14ac:dyDescent="0.35">
      <c r="A169" s="20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row>
    <row r="170" spans="1:25" ht="14.5" x14ac:dyDescent="0.35">
      <c r="A170" s="20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row>
    <row r="171" spans="1:25" ht="14.5" x14ac:dyDescent="0.35">
      <c r="A171" s="20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row>
    <row r="172" spans="1:25" ht="14.5" x14ac:dyDescent="0.35">
      <c r="A172" s="207"/>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row>
    <row r="173" spans="1:25" ht="14.5" x14ac:dyDescent="0.35">
      <c r="A173" s="207"/>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row>
    <row r="174" spans="1:25" ht="14.5" x14ac:dyDescent="0.35">
      <c r="A174" s="207"/>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row>
    <row r="175" spans="1:25" ht="14.5" x14ac:dyDescent="0.35">
      <c r="A175" s="207"/>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row>
    <row r="176" spans="1:25" ht="14.5" x14ac:dyDescent="0.35">
      <c r="A176" s="207"/>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row>
    <row r="177" spans="1:25" ht="14.5" x14ac:dyDescent="0.35">
      <c r="A177" s="207"/>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row>
    <row r="178" spans="1:25" ht="14.5" x14ac:dyDescent="0.35">
      <c r="A178" s="207"/>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row>
    <row r="179" spans="1:25" ht="14.5" x14ac:dyDescent="0.35">
      <c r="A179" s="207"/>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row>
    <row r="180" spans="1:25" ht="14.5" x14ac:dyDescent="0.35">
      <c r="A180" s="207"/>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row>
    <row r="181" spans="1:25" ht="14.5" x14ac:dyDescent="0.35">
      <c r="A181" s="207"/>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row>
    <row r="182" spans="1:25" ht="14.5" x14ac:dyDescent="0.35">
      <c r="A182" s="207"/>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row>
    <row r="183" spans="1:25" ht="14.5" x14ac:dyDescent="0.35">
      <c r="A183" s="207"/>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row>
    <row r="184" spans="1:25" ht="14.5" x14ac:dyDescent="0.35">
      <c r="A184" s="207"/>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row>
    <row r="185" spans="1:25" ht="14.5" x14ac:dyDescent="0.35">
      <c r="A185" s="207"/>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row>
    <row r="186" spans="1:25" ht="14.5" x14ac:dyDescent="0.35">
      <c r="A186" s="207"/>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row>
    <row r="187" spans="1:25" ht="14.5" x14ac:dyDescent="0.35">
      <c r="A187" s="207"/>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row>
    <row r="188" spans="1:25" ht="14.5" x14ac:dyDescent="0.35">
      <c r="A188" s="207"/>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row>
    <row r="189" spans="1:25" ht="14.5" x14ac:dyDescent="0.35">
      <c r="A189" s="207"/>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row>
    <row r="190" spans="1:25" ht="14.5" x14ac:dyDescent="0.35">
      <c r="A190" s="207"/>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row>
    <row r="191" spans="1:25" ht="14.5" x14ac:dyDescent="0.35">
      <c r="A191" s="20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row>
    <row r="192" spans="1:25" ht="14.5" x14ac:dyDescent="0.35">
      <c r="A192" s="207"/>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row>
    <row r="193" spans="1:25" ht="14.5" x14ac:dyDescent="0.35">
      <c r="A193" s="20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row>
    <row r="194" spans="1:25" ht="14.5" x14ac:dyDescent="0.35">
      <c r="A194" s="207"/>
      <c r="B194" s="15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7"/>
    </row>
    <row r="195" spans="1:25" ht="14.5" x14ac:dyDescent="0.35">
      <c r="A195" s="207"/>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row>
    <row r="196" spans="1:25" ht="14.5" x14ac:dyDescent="0.35">
      <c r="A196" s="207"/>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row>
    <row r="197" spans="1:25" ht="14.5" x14ac:dyDescent="0.35">
      <c r="A197" s="207"/>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row>
    <row r="198" spans="1:25" ht="14.5" x14ac:dyDescent="0.35">
      <c r="A198" s="207"/>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row>
    <row r="199" spans="1:25" ht="14.5" x14ac:dyDescent="0.35">
      <c r="A199" s="207"/>
      <c r="B199" s="157"/>
      <c r="C199" s="157"/>
      <c r="D199" s="157"/>
      <c r="E199" s="157"/>
      <c r="F199" s="157"/>
      <c r="G199" s="157"/>
      <c r="H199" s="157"/>
      <c r="I199" s="157"/>
      <c r="J199" s="157"/>
      <c r="K199" s="157"/>
      <c r="L199" s="157"/>
      <c r="M199" s="157"/>
      <c r="N199" s="157"/>
      <c r="O199" s="157"/>
      <c r="P199" s="157"/>
      <c r="Q199" s="157"/>
      <c r="R199" s="157"/>
      <c r="S199" s="157"/>
      <c r="T199" s="157"/>
      <c r="U199" s="157"/>
      <c r="V199" s="157"/>
      <c r="W199" s="157"/>
      <c r="X199" s="157"/>
      <c r="Y199" s="157"/>
    </row>
    <row r="200" spans="1:25" ht="14.5" x14ac:dyDescent="0.35">
      <c r="A200" s="207"/>
      <c r="B200" s="157"/>
      <c r="C200" s="157"/>
      <c r="D200" s="157"/>
      <c r="E200" s="157"/>
      <c r="F200" s="157"/>
      <c r="G200" s="157"/>
      <c r="H200" s="157"/>
      <c r="I200" s="157"/>
      <c r="J200" s="157"/>
      <c r="K200" s="157"/>
      <c r="L200" s="157"/>
      <c r="M200" s="157"/>
      <c r="N200" s="157"/>
      <c r="O200" s="157"/>
      <c r="P200" s="157"/>
      <c r="Q200" s="157"/>
      <c r="R200" s="157"/>
      <c r="S200" s="157"/>
      <c r="T200" s="157"/>
      <c r="U200" s="157"/>
      <c r="V200" s="157"/>
      <c r="W200" s="157"/>
      <c r="X200" s="157"/>
      <c r="Y200" s="157"/>
    </row>
    <row r="201" spans="1:25" ht="14.5" x14ac:dyDescent="0.35">
      <c r="A201" s="207"/>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row>
    <row r="202" spans="1:25" ht="14.5" x14ac:dyDescent="0.35">
      <c r="A202" s="207"/>
      <c r="B202" s="157"/>
      <c r="C202" s="157"/>
      <c r="D202" s="157"/>
      <c r="E202" s="157"/>
      <c r="F202" s="157"/>
      <c r="G202" s="157"/>
      <c r="H202" s="157"/>
      <c r="I202" s="157"/>
      <c r="J202" s="157"/>
      <c r="K202" s="157"/>
      <c r="L202" s="157"/>
      <c r="M202" s="157"/>
      <c r="N202" s="157"/>
      <c r="O202" s="157"/>
      <c r="P202" s="157"/>
      <c r="Q202" s="157"/>
      <c r="R202" s="157"/>
      <c r="S202" s="157"/>
      <c r="T202" s="157"/>
      <c r="U202" s="157"/>
      <c r="V202" s="157"/>
      <c r="W202" s="157"/>
      <c r="X202" s="157"/>
      <c r="Y202" s="157"/>
    </row>
    <row r="203" spans="1:25" ht="14.5" x14ac:dyDescent="0.35">
      <c r="A203" s="207"/>
      <c r="B203" s="157"/>
      <c r="C203" s="157"/>
      <c r="D203" s="157"/>
      <c r="E203" s="157"/>
      <c r="F203" s="157"/>
      <c r="G203" s="157"/>
      <c r="H203" s="157"/>
      <c r="I203" s="157"/>
      <c r="J203" s="157"/>
      <c r="K203" s="157"/>
      <c r="L203" s="157"/>
      <c r="M203" s="157"/>
      <c r="N203" s="157"/>
      <c r="O203" s="157"/>
      <c r="P203" s="157"/>
      <c r="Q203" s="157"/>
      <c r="R203" s="157"/>
      <c r="S203" s="157"/>
      <c r="T203" s="157"/>
      <c r="U203" s="157"/>
      <c r="V203" s="157"/>
      <c r="W203" s="157"/>
      <c r="X203" s="157"/>
      <c r="Y203" s="157"/>
    </row>
    <row r="204" spans="1:25" ht="14.5" x14ac:dyDescent="0.35">
      <c r="A204" s="207"/>
      <c r="B204" s="157"/>
      <c r="C204" s="157"/>
      <c r="D204" s="157"/>
      <c r="E204" s="157"/>
      <c r="F204" s="157"/>
      <c r="G204" s="157"/>
      <c r="H204" s="157"/>
      <c r="I204" s="157"/>
      <c r="J204" s="157"/>
      <c r="K204" s="157"/>
      <c r="L204" s="157"/>
      <c r="M204" s="157"/>
      <c r="N204" s="157"/>
      <c r="O204" s="157"/>
      <c r="P204" s="157"/>
      <c r="Q204" s="157"/>
      <c r="R204" s="157"/>
      <c r="S204" s="157"/>
      <c r="T204" s="157"/>
      <c r="U204" s="157"/>
      <c r="V204" s="157"/>
      <c r="W204" s="157"/>
      <c r="X204" s="157"/>
      <c r="Y204" s="157"/>
    </row>
    <row r="205" spans="1:25" ht="14.5" x14ac:dyDescent="0.35">
      <c r="A205" s="207"/>
      <c r="B205" s="157"/>
      <c r="C205" s="157"/>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row>
    <row r="206" spans="1:25" ht="14.5" x14ac:dyDescent="0.35">
      <c r="A206" s="207"/>
      <c r="B206" s="157"/>
      <c r="C206" s="157"/>
      <c r="D206" s="157"/>
      <c r="E206" s="157"/>
      <c r="F206" s="157"/>
      <c r="G206" s="157"/>
      <c r="H206" s="157"/>
      <c r="I206" s="157"/>
      <c r="J206" s="157"/>
      <c r="K206" s="157"/>
      <c r="L206" s="157"/>
      <c r="M206" s="157"/>
      <c r="N206" s="157"/>
      <c r="O206" s="157"/>
      <c r="P206" s="157"/>
      <c r="Q206" s="157"/>
      <c r="R206" s="157"/>
      <c r="S206" s="157"/>
      <c r="T206" s="157"/>
      <c r="U206" s="157"/>
      <c r="V206" s="157"/>
      <c r="W206" s="157"/>
      <c r="X206" s="157"/>
      <c r="Y206" s="157"/>
    </row>
    <row r="207" spans="1:25" ht="14.5" x14ac:dyDescent="0.35">
      <c r="A207" s="207"/>
      <c r="B207" s="157"/>
      <c r="C207" s="157"/>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row>
    <row r="208" spans="1:25" ht="14.5" x14ac:dyDescent="0.35">
      <c r="A208" s="207"/>
      <c r="B208" s="157"/>
      <c r="C208" s="157"/>
      <c r="D208" s="157"/>
      <c r="E208" s="157"/>
      <c r="F208" s="157"/>
      <c r="G208" s="157"/>
      <c r="H208" s="157"/>
      <c r="I208" s="157"/>
      <c r="J208" s="157"/>
      <c r="K208" s="157"/>
      <c r="L208" s="157"/>
      <c r="M208" s="157"/>
      <c r="N208" s="157"/>
      <c r="O208" s="157"/>
      <c r="P208" s="157"/>
      <c r="Q208" s="157"/>
      <c r="R208" s="157"/>
      <c r="S208" s="157"/>
      <c r="T208" s="157"/>
      <c r="U208" s="157"/>
      <c r="V208" s="157"/>
      <c r="W208" s="157"/>
      <c r="X208" s="157"/>
      <c r="Y208" s="157"/>
    </row>
    <row r="209" spans="1:25" ht="14.5" x14ac:dyDescent="0.35">
      <c r="A209" s="207"/>
      <c r="B209" s="157"/>
      <c r="C209" s="157"/>
      <c r="D209" s="157"/>
      <c r="E209" s="157"/>
      <c r="F209" s="157"/>
      <c r="G209" s="157"/>
      <c r="H209" s="157"/>
      <c r="I209" s="157"/>
      <c r="J209" s="157"/>
      <c r="K209" s="157"/>
      <c r="L209" s="157"/>
      <c r="M209" s="157"/>
      <c r="N209" s="157"/>
      <c r="O209" s="157"/>
      <c r="P209" s="157"/>
      <c r="Q209" s="157"/>
      <c r="R209" s="157"/>
      <c r="S209" s="157"/>
      <c r="T209" s="157"/>
      <c r="U209" s="157"/>
      <c r="V209" s="157"/>
      <c r="W209" s="157"/>
      <c r="X209" s="157"/>
      <c r="Y209" s="157"/>
    </row>
    <row r="210" spans="1:25" ht="14.5" x14ac:dyDescent="0.35">
      <c r="A210" s="207"/>
      <c r="B210" s="157"/>
      <c r="C210" s="157"/>
      <c r="D210" s="157"/>
      <c r="E210" s="157"/>
      <c r="F210" s="157"/>
      <c r="G210" s="157"/>
      <c r="H210" s="157"/>
      <c r="I210" s="157"/>
      <c r="J210" s="157"/>
      <c r="K210" s="157"/>
      <c r="L210" s="157"/>
      <c r="M210" s="157"/>
      <c r="N210" s="157"/>
      <c r="O210" s="157"/>
      <c r="P210" s="157"/>
      <c r="Q210" s="157"/>
      <c r="R210" s="157"/>
      <c r="S210" s="157"/>
      <c r="T210" s="157"/>
      <c r="U210" s="157"/>
      <c r="V210" s="157"/>
      <c r="W210" s="157"/>
      <c r="X210" s="157"/>
      <c r="Y210" s="157"/>
    </row>
    <row r="211" spans="1:25" ht="14.5" x14ac:dyDescent="0.35">
      <c r="A211" s="207"/>
      <c r="B211" s="157"/>
      <c r="C211" s="157"/>
      <c r="D211" s="157"/>
      <c r="E211" s="157"/>
      <c r="F211" s="157"/>
      <c r="G211" s="157"/>
      <c r="H211" s="157"/>
      <c r="I211" s="157"/>
      <c r="J211" s="157"/>
      <c r="K211" s="157"/>
      <c r="L211" s="157"/>
      <c r="M211" s="157"/>
      <c r="N211" s="157"/>
      <c r="O211" s="157"/>
      <c r="P211" s="157"/>
      <c r="Q211" s="157"/>
      <c r="R211" s="157"/>
      <c r="S211" s="157"/>
      <c r="T211" s="157"/>
      <c r="U211" s="157"/>
      <c r="V211" s="157"/>
      <c r="W211" s="157"/>
      <c r="X211" s="157"/>
      <c r="Y211" s="157"/>
    </row>
    <row r="212" spans="1:25" thickBot="1" x14ac:dyDescent="0.4">
      <c r="A212" s="20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row>
    <row r="213" spans="1:25" thickBot="1" x14ac:dyDescent="0.4">
      <c r="A213" s="208"/>
      <c r="B213" s="157"/>
      <c r="C213" s="157"/>
      <c r="D213" s="157"/>
      <c r="E213" s="157"/>
      <c r="F213" s="157"/>
      <c r="G213" s="157"/>
      <c r="H213" s="157"/>
      <c r="I213" s="157"/>
      <c r="J213" s="157"/>
      <c r="K213" s="157"/>
      <c r="L213" s="157"/>
      <c r="M213" s="157"/>
      <c r="N213" s="157"/>
      <c r="O213" s="157"/>
      <c r="P213" s="157"/>
      <c r="Q213" s="157"/>
      <c r="R213" s="157"/>
      <c r="S213" s="157"/>
      <c r="T213" s="157"/>
      <c r="U213" s="157"/>
      <c r="V213" s="157"/>
      <c r="W213" s="157"/>
      <c r="X213" s="157"/>
      <c r="Y213" s="157"/>
    </row>
    <row r="214" spans="1:25" ht="14.5" x14ac:dyDescent="0.35">
      <c r="A214" s="208"/>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row>
    <row r="215" spans="1:25" ht="14.5" x14ac:dyDescent="0.35">
      <c r="A215" s="208"/>
      <c r="B215" s="157"/>
      <c r="C215" s="157"/>
      <c r="D215" s="157"/>
      <c r="E215" s="157"/>
      <c r="F215" s="157"/>
      <c r="G215" s="157"/>
      <c r="H215" s="157"/>
      <c r="I215" s="157"/>
      <c r="J215" s="157"/>
      <c r="K215" s="157"/>
      <c r="L215" s="157"/>
      <c r="M215" s="157"/>
      <c r="N215" s="157"/>
      <c r="O215" s="157"/>
      <c r="P215" s="157"/>
      <c r="Q215" s="157"/>
      <c r="R215" s="157"/>
      <c r="S215" s="157"/>
      <c r="T215" s="157"/>
      <c r="U215" s="157"/>
      <c r="V215" s="157"/>
      <c r="W215" s="157"/>
      <c r="X215" s="157"/>
      <c r="Y215" s="157"/>
    </row>
    <row r="216" spans="1:25" ht="14.5" x14ac:dyDescent="0.35">
      <c r="A216" s="208"/>
      <c r="B216" s="157"/>
      <c r="C216" s="157"/>
      <c r="D216" s="157"/>
      <c r="E216" s="157"/>
      <c r="F216" s="157"/>
      <c r="G216" s="157"/>
      <c r="H216" s="157"/>
      <c r="I216" s="157"/>
      <c r="J216" s="157"/>
      <c r="K216" s="157"/>
      <c r="L216" s="157"/>
      <c r="M216" s="157"/>
      <c r="N216" s="157"/>
      <c r="O216" s="157"/>
      <c r="P216" s="157"/>
      <c r="Q216" s="157"/>
      <c r="R216" s="157"/>
      <c r="S216" s="157"/>
      <c r="T216" s="157"/>
      <c r="U216" s="157"/>
      <c r="V216" s="157"/>
      <c r="W216" s="157"/>
      <c r="X216" s="157"/>
      <c r="Y216" s="157"/>
    </row>
    <row r="217" spans="1:25" ht="14.5" x14ac:dyDescent="0.35">
      <c r="A217" s="208"/>
      <c r="B217" s="157"/>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row>
    <row r="218" spans="1:25" ht="14.5" x14ac:dyDescent="0.35">
      <c r="A218" s="208"/>
      <c r="B218" s="157"/>
      <c r="C218" s="157"/>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row>
    <row r="219" spans="1:25" ht="14.5" x14ac:dyDescent="0.35">
      <c r="A219" s="208"/>
      <c r="B219" s="157"/>
      <c r="C219" s="157"/>
      <c r="D219" s="157"/>
      <c r="E219" s="157"/>
      <c r="F219" s="157"/>
      <c r="G219" s="157"/>
      <c r="H219" s="157"/>
      <c r="I219" s="157"/>
      <c r="J219" s="157"/>
      <c r="K219" s="157"/>
      <c r="L219" s="157"/>
      <c r="M219" s="157"/>
      <c r="N219" s="157"/>
      <c r="O219" s="157"/>
      <c r="P219" s="157"/>
      <c r="Q219" s="157"/>
      <c r="R219" s="157"/>
      <c r="S219" s="157"/>
      <c r="T219" s="157"/>
      <c r="U219" s="157"/>
      <c r="V219" s="157"/>
      <c r="W219" s="157"/>
      <c r="X219" s="157"/>
      <c r="Y219" s="157"/>
    </row>
  </sheetData>
  <sheetProtection algorithmName="SHA-512" hashValue="jnlghGAhIWYLW6zubN/H3mtgzQd5QqcB2XBmUBuDLzqmx44A4n7s+k2GF2003SGYhQvb3gyvBSOGt8KfpjdzTw==" saltValue="2ijesYyXRLVVuI8tbBNtSA==" spinCount="100000" sheet="1" formatCells="0" formatColumns="0" formatRows="0" insertColumns="0"/>
  <dataConsolidate/>
  <mergeCells count="38">
    <mergeCell ref="K1:N1"/>
    <mergeCell ref="A5:B5"/>
    <mergeCell ref="A20:B20"/>
    <mergeCell ref="A24:B24"/>
    <mergeCell ref="A18:B18"/>
    <mergeCell ref="A1:F1"/>
    <mergeCell ref="A4:B4"/>
    <mergeCell ref="A2:B3"/>
    <mergeCell ref="A15:B15"/>
    <mergeCell ref="A16:B16"/>
    <mergeCell ref="A14:B14"/>
    <mergeCell ref="A10:B10"/>
    <mergeCell ref="A9:B9"/>
    <mergeCell ref="A7:B7"/>
    <mergeCell ref="A8:B8"/>
    <mergeCell ref="A11:B11"/>
    <mergeCell ref="A45:B45"/>
    <mergeCell ref="A44:B44"/>
    <mergeCell ref="A43:B43"/>
    <mergeCell ref="A17:B17"/>
    <mergeCell ref="A30:B30"/>
    <mergeCell ref="A31:B31"/>
    <mergeCell ref="A32:B32"/>
    <mergeCell ref="A33:B33"/>
    <mergeCell ref="A34:B34"/>
    <mergeCell ref="A28:B28"/>
    <mergeCell ref="A22:B22"/>
    <mergeCell ref="A19:B19"/>
    <mergeCell ref="A12:B12"/>
    <mergeCell ref="A13:B13"/>
    <mergeCell ref="A29:B29"/>
    <mergeCell ref="A35:A42"/>
    <mergeCell ref="A6:B6"/>
    <mergeCell ref="A26:B26"/>
    <mergeCell ref="A27:B27"/>
    <mergeCell ref="A21:B21"/>
    <mergeCell ref="A23:B23"/>
    <mergeCell ref="A25:B25"/>
  </mergeCells>
  <phoneticPr fontId="8" type="noConversion"/>
  <dataValidations disablePrompts="1" count="1">
    <dataValidation allowBlank="1" showInputMessage="1" showErrorMessage="1" promptTitle="Existing building demolition" prompt="It is an estimated emission stemming from the demolition of existing building. It refers to the entire building." sqref="A13:B13" xr:uid="{4A667C7C-DE9A-4D1C-BF3B-1639CDFEC2D9}"/>
  </dataValidations>
  <pageMargins left="0.25" right="0.25" top="0.75" bottom="0.75" header="0.3" footer="0.3"/>
  <pageSetup paperSize="9" scale="22" fitToHeight="0" orientation="portrait" r:id="rId1"/>
  <rowBreaks count="1" manualBreakCount="1">
    <brk id="63"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073" r:id="rId4" name="Check Box 49">
              <controlPr defaultSize="0" autoFill="0" autoLine="0" autoPict="0">
                <anchor>
                  <from>
                    <xdr:col>2</xdr:col>
                    <xdr:colOff>133350</xdr:colOff>
                    <xdr:row>17</xdr:row>
                    <xdr:rowOff>57150</xdr:rowOff>
                  </from>
                  <to>
                    <xdr:col>2</xdr:col>
                    <xdr:colOff>1327150</xdr:colOff>
                    <xdr:row>17</xdr:row>
                    <xdr:rowOff>317500</xdr:rowOff>
                  </to>
                </anchor>
              </controlPr>
            </control>
          </mc:Choice>
        </mc:AlternateContent>
        <mc:AlternateContent xmlns:mc="http://schemas.openxmlformats.org/markup-compatibility/2006">
          <mc:Choice Requires="x14">
            <control shapeId="1074" r:id="rId5" name="Check Box 50">
              <controlPr defaultSize="0" autoFill="0" autoLine="0" autoPict="0">
                <anchor>
                  <from>
                    <xdr:col>2</xdr:col>
                    <xdr:colOff>660400</xdr:colOff>
                    <xdr:row>17</xdr:row>
                    <xdr:rowOff>57150</xdr:rowOff>
                  </from>
                  <to>
                    <xdr:col>2</xdr:col>
                    <xdr:colOff>1371600</xdr:colOff>
                    <xdr:row>17</xdr:row>
                    <xdr:rowOff>311150</xdr:rowOff>
                  </to>
                </anchor>
              </controlPr>
            </control>
          </mc:Choice>
        </mc:AlternateContent>
        <mc:AlternateContent xmlns:mc="http://schemas.openxmlformats.org/markup-compatibility/2006">
          <mc:Choice Requires="x14">
            <control shapeId="1075" r:id="rId6" name="Check Box 51">
              <controlPr defaultSize="0" autoFill="0" autoLine="0" autoPict="0">
                <anchor>
                  <from>
                    <xdr:col>2</xdr:col>
                    <xdr:colOff>1409700</xdr:colOff>
                    <xdr:row>17</xdr:row>
                    <xdr:rowOff>69850</xdr:rowOff>
                  </from>
                  <to>
                    <xdr:col>2</xdr:col>
                    <xdr:colOff>2590800</xdr:colOff>
                    <xdr:row>17</xdr:row>
                    <xdr:rowOff>304800</xdr:rowOff>
                  </to>
                </anchor>
              </controlPr>
            </control>
          </mc:Choice>
        </mc:AlternateContent>
        <mc:AlternateContent xmlns:mc="http://schemas.openxmlformats.org/markup-compatibility/2006">
          <mc:Choice Requires="x14">
            <control shapeId="1076" r:id="rId7" name="Check Box 52">
              <controlPr defaultSize="0" autoFill="0" autoLine="0" autoPict="0">
                <anchor>
                  <from>
                    <xdr:col>3</xdr:col>
                    <xdr:colOff>133350</xdr:colOff>
                    <xdr:row>17</xdr:row>
                    <xdr:rowOff>57150</xdr:rowOff>
                  </from>
                  <to>
                    <xdr:col>3</xdr:col>
                    <xdr:colOff>1327150</xdr:colOff>
                    <xdr:row>17</xdr:row>
                    <xdr:rowOff>317500</xdr:rowOff>
                  </to>
                </anchor>
              </controlPr>
            </control>
          </mc:Choice>
        </mc:AlternateContent>
        <mc:AlternateContent xmlns:mc="http://schemas.openxmlformats.org/markup-compatibility/2006">
          <mc:Choice Requires="x14">
            <control shapeId="1077" r:id="rId8" name="Check Box 53">
              <controlPr defaultSize="0" autoFill="0" autoLine="0" autoPict="0">
                <anchor>
                  <from>
                    <xdr:col>3</xdr:col>
                    <xdr:colOff>660400</xdr:colOff>
                    <xdr:row>17</xdr:row>
                    <xdr:rowOff>57150</xdr:rowOff>
                  </from>
                  <to>
                    <xdr:col>3</xdr:col>
                    <xdr:colOff>1371600</xdr:colOff>
                    <xdr:row>17</xdr:row>
                    <xdr:rowOff>311150</xdr:rowOff>
                  </to>
                </anchor>
              </controlPr>
            </control>
          </mc:Choice>
        </mc:AlternateContent>
        <mc:AlternateContent xmlns:mc="http://schemas.openxmlformats.org/markup-compatibility/2006">
          <mc:Choice Requires="x14">
            <control shapeId="1078" r:id="rId9" name="Check Box 54">
              <controlPr defaultSize="0" autoFill="0" autoLine="0" autoPict="0">
                <anchor>
                  <from>
                    <xdr:col>3</xdr:col>
                    <xdr:colOff>1409700</xdr:colOff>
                    <xdr:row>17</xdr:row>
                    <xdr:rowOff>69850</xdr:rowOff>
                  </from>
                  <to>
                    <xdr:col>3</xdr:col>
                    <xdr:colOff>2590800</xdr:colOff>
                    <xdr:row>17</xdr:row>
                    <xdr:rowOff>304800</xdr:rowOff>
                  </to>
                </anchor>
              </controlPr>
            </control>
          </mc:Choice>
        </mc:AlternateContent>
        <mc:AlternateContent xmlns:mc="http://schemas.openxmlformats.org/markup-compatibility/2006">
          <mc:Choice Requires="x14">
            <control shapeId="1079" r:id="rId10" name="Check Box 55">
              <controlPr defaultSize="0" autoFill="0" autoLine="0" autoPict="0">
                <anchor>
                  <from>
                    <xdr:col>4</xdr:col>
                    <xdr:colOff>133350</xdr:colOff>
                    <xdr:row>17</xdr:row>
                    <xdr:rowOff>57150</xdr:rowOff>
                  </from>
                  <to>
                    <xdr:col>4</xdr:col>
                    <xdr:colOff>1327150</xdr:colOff>
                    <xdr:row>17</xdr:row>
                    <xdr:rowOff>317500</xdr:rowOff>
                  </to>
                </anchor>
              </controlPr>
            </control>
          </mc:Choice>
        </mc:AlternateContent>
        <mc:AlternateContent xmlns:mc="http://schemas.openxmlformats.org/markup-compatibility/2006">
          <mc:Choice Requires="x14">
            <control shapeId="1080" r:id="rId11" name="Check Box 56">
              <controlPr defaultSize="0" autoFill="0" autoLine="0" autoPict="0">
                <anchor>
                  <from>
                    <xdr:col>4</xdr:col>
                    <xdr:colOff>660400</xdr:colOff>
                    <xdr:row>17</xdr:row>
                    <xdr:rowOff>57150</xdr:rowOff>
                  </from>
                  <to>
                    <xdr:col>4</xdr:col>
                    <xdr:colOff>1371600</xdr:colOff>
                    <xdr:row>17</xdr:row>
                    <xdr:rowOff>311150</xdr:rowOff>
                  </to>
                </anchor>
              </controlPr>
            </control>
          </mc:Choice>
        </mc:AlternateContent>
        <mc:AlternateContent xmlns:mc="http://schemas.openxmlformats.org/markup-compatibility/2006">
          <mc:Choice Requires="x14">
            <control shapeId="1081" r:id="rId12" name="Check Box 57">
              <controlPr defaultSize="0" autoFill="0" autoLine="0" autoPict="0">
                <anchor>
                  <from>
                    <xdr:col>4</xdr:col>
                    <xdr:colOff>1409700</xdr:colOff>
                    <xdr:row>17</xdr:row>
                    <xdr:rowOff>69850</xdr:rowOff>
                  </from>
                  <to>
                    <xdr:col>4</xdr:col>
                    <xdr:colOff>2590800</xdr:colOff>
                    <xdr:row>17</xdr:row>
                    <xdr:rowOff>304800</xdr:rowOff>
                  </to>
                </anchor>
              </controlPr>
            </control>
          </mc:Choice>
        </mc:AlternateContent>
        <mc:AlternateContent xmlns:mc="http://schemas.openxmlformats.org/markup-compatibility/2006">
          <mc:Choice Requires="x14">
            <control shapeId="1082" r:id="rId13" name="Check Box 58">
              <controlPr defaultSize="0" autoFill="0" autoLine="0" autoPict="0">
                <anchor>
                  <from>
                    <xdr:col>5</xdr:col>
                    <xdr:colOff>133350</xdr:colOff>
                    <xdr:row>17</xdr:row>
                    <xdr:rowOff>57150</xdr:rowOff>
                  </from>
                  <to>
                    <xdr:col>5</xdr:col>
                    <xdr:colOff>1327150</xdr:colOff>
                    <xdr:row>17</xdr:row>
                    <xdr:rowOff>317500</xdr:rowOff>
                  </to>
                </anchor>
              </controlPr>
            </control>
          </mc:Choice>
        </mc:AlternateContent>
        <mc:AlternateContent xmlns:mc="http://schemas.openxmlformats.org/markup-compatibility/2006">
          <mc:Choice Requires="x14">
            <control shapeId="1083" r:id="rId14" name="Check Box 59">
              <controlPr defaultSize="0" autoFill="0" autoLine="0" autoPict="0">
                <anchor>
                  <from>
                    <xdr:col>5</xdr:col>
                    <xdr:colOff>660400</xdr:colOff>
                    <xdr:row>17</xdr:row>
                    <xdr:rowOff>57150</xdr:rowOff>
                  </from>
                  <to>
                    <xdr:col>5</xdr:col>
                    <xdr:colOff>1371600</xdr:colOff>
                    <xdr:row>17</xdr:row>
                    <xdr:rowOff>311150</xdr:rowOff>
                  </to>
                </anchor>
              </controlPr>
            </control>
          </mc:Choice>
        </mc:AlternateContent>
        <mc:AlternateContent xmlns:mc="http://schemas.openxmlformats.org/markup-compatibility/2006">
          <mc:Choice Requires="x14">
            <control shapeId="1084" r:id="rId15" name="Check Box 60">
              <controlPr defaultSize="0" autoFill="0" autoLine="0" autoPict="0">
                <anchor>
                  <from>
                    <xdr:col>5</xdr:col>
                    <xdr:colOff>1409700</xdr:colOff>
                    <xdr:row>17</xdr:row>
                    <xdr:rowOff>69850</xdr:rowOff>
                  </from>
                  <to>
                    <xdr:col>5</xdr:col>
                    <xdr:colOff>2590800</xdr:colOff>
                    <xdr:row>17</xdr:row>
                    <xdr:rowOff>304800</xdr:rowOff>
                  </to>
                </anchor>
              </controlPr>
            </control>
          </mc:Choice>
        </mc:AlternateContent>
        <mc:AlternateContent xmlns:mc="http://schemas.openxmlformats.org/markup-compatibility/2006">
          <mc:Choice Requires="x14">
            <control shapeId="1085" r:id="rId16" name="Check Box 61">
              <controlPr defaultSize="0" autoFill="0" autoLine="0" autoPict="0">
                <anchor>
                  <from>
                    <xdr:col>6</xdr:col>
                    <xdr:colOff>133350</xdr:colOff>
                    <xdr:row>17</xdr:row>
                    <xdr:rowOff>57150</xdr:rowOff>
                  </from>
                  <to>
                    <xdr:col>6</xdr:col>
                    <xdr:colOff>1327150</xdr:colOff>
                    <xdr:row>17</xdr:row>
                    <xdr:rowOff>317500</xdr:rowOff>
                  </to>
                </anchor>
              </controlPr>
            </control>
          </mc:Choice>
        </mc:AlternateContent>
        <mc:AlternateContent xmlns:mc="http://schemas.openxmlformats.org/markup-compatibility/2006">
          <mc:Choice Requires="x14">
            <control shapeId="1086" r:id="rId17" name="Check Box 62">
              <controlPr defaultSize="0" autoFill="0" autoLine="0" autoPict="0">
                <anchor>
                  <from>
                    <xdr:col>6</xdr:col>
                    <xdr:colOff>660400</xdr:colOff>
                    <xdr:row>17</xdr:row>
                    <xdr:rowOff>57150</xdr:rowOff>
                  </from>
                  <to>
                    <xdr:col>6</xdr:col>
                    <xdr:colOff>1371600</xdr:colOff>
                    <xdr:row>17</xdr:row>
                    <xdr:rowOff>311150</xdr:rowOff>
                  </to>
                </anchor>
              </controlPr>
            </control>
          </mc:Choice>
        </mc:AlternateContent>
        <mc:AlternateContent xmlns:mc="http://schemas.openxmlformats.org/markup-compatibility/2006">
          <mc:Choice Requires="x14">
            <control shapeId="1087" r:id="rId18" name="Check Box 63">
              <controlPr defaultSize="0" autoFill="0" autoLine="0" autoPict="0">
                <anchor>
                  <from>
                    <xdr:col>6</xdr:col>
                    <xdr:colOff>1409700</xdr:colOff>
                    <xdr:row>17</xdr:row>
                    <xdr:rowOff>69850</xdr:rowOff>
                  </from>
                  <to>
                    <xdr:col>6</xdr:col>
                    <xdr:colOff>2590800</xdr:colOff>
                    <xdr:row>17</xdr:row>
                    <xdr:rowOff>304800</xdr:rowOff>
                  </to>
                </anchor>
              </controlPr>
            </control>
          </mc:Choice>
        </mc:AlternateContent>
        <mc:AlternateContent xmlns:mc="http://schemas.openxmlformats.org/markup-compatibility/2006">
          <mc:Choice Requires="x14">
            <control shapeId="1088" r:id="rId19" name="Check Box 64">
              <controlPr defaultSize="0" autoFill="0" autoLine="0" autoPict="0">
                <anchor>
                  <from>
                    <xdr:col>7</xdr:col>
                    <xdr:colOff>133350</xdr:colOff>
                    <xdr:row>17</xdr:row>
                    <xdr:rowOff>57150</xdr:rowOff>
                  </from>
                  <to>
                    <xdr:col>7</xdr:col>
                    <xdr:colOff>1327150</xdr:colOff>
                    <xdr:row>17</xdr:row>
                    <xdr:rowOff>317500</xdr:rowOff>
                  </to>
                </anchor>
              </controlPr>
            </control>
          </mc:Choice>
        </mc:AlternateContent>
        <mc:AlternateContent xmlns:mc="http://schemas.openxmlformats.org/markup-compatibility/2006">
          <mc:Choice Requires="x14">
            <control shapeId="1089" r:id="rId20" name="Check Box 65">
              <controlPr defaultSize="0" autoFill="0" autoLine="0" autoPict="0">
                <anchor>
                  <from>
                    <xdr:col>7</xdr:col>
                    <xdr:colOff>660400</xdr:colOff>
                    <xdr:row>17</xdr:row>
                    <xdr:rowOff>57150</xdr:rowOff>
                  </from>
                  <to>
                    <xdr:col>7</xdr:col>
                    <xdr:colOff>1371600</xdr:colOff>
                    <xdr:row>17</xdr:row>
                    <xdr:rowOff>311150</xdr:rowOff>
                  </to>
                </anchor>
              </controlPr>
            </control>
          </mc:Choice>
        </mc:AlternateContent>
        <mc:AlternateContent xmlns:mc="http://schemas.openxmlformats.org/markup-compatibility/2006">
          <mc:Choice Requires="x14">
            <control shapeId="1090" r:id="rId21" name="Check Box 66">
              <controlPr defaultSize="0" autoFill="0" autoLine="0" autoPict="0">
                <anchor>
                  <from>
                    <xdr:col>7</xdr:col>
                    <xdr:colOff>1409700</xdr:colOff>
                    <xdr:row>17</xdr:row>
                    <xdr:rowOff>69850</xdr:rowOff>
                  </from>
                  <to>
                    <xdr:col>7</xdr:col>
                    <xdr:colOff>2590800</xdr:colOff>
                    <xdr:row>17</xdr:row>
                    <xdr:rowOff>304800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5615-F7E9-41E8-8166-BE16424A4555}">
  <sheetPr codeName="Sheet3">
    <tabColor theme="9" tint="0.59999389629810485"/>
    <pageSetUpPr fitToPage="1"/>
  </sheetPr>
  <dimension ref="A1:W65"/>
  <sheetViews>
    <sheetView view="pageBreakPreview" topLeftCell="A10" zoomScale="90" zoomScaleNormal="80" zoomScaleSheetLayoutView="90" workbookViewId="0">
      <selection activeCell="B4" sqref="B4"/>
    </sheetView>
  </sheetViews>
  <sheetFormatPr defaultColWidth="9.1796875" defaultRowHeight="13.5" x14ac:dyDescent="0.25"/>
  <cols>
    <col min="1" max="1" width="6.1796875" style="4" customWidth="1"/>
    <col min="2" max="2" width="30.81640625" style="4" customWidth="1"/>
    <col min="3" max="3" width="41.453125" style="4" customWidth="1"/>
    <col min="4" max="4" width="17.54296875" style="4" customWidth="1"/>
    <col min="5" max="5" width="9.1796875" style="4" customWidth="1"/>
    <col min="6" max="6" width="48.26953125" style="4" customWidth="1"/>
    <col min="7" max="7" width="20.26953125" style="4" customWidth="1"/>
    <col min="8" max="8" width="4" style="4" customWidth="1"/>
    <col min="9" max="9" width="20" style="4" customWidth="1"/>
    <col min="10" max="16384" width="9.1796875" style="4"/>
  </cols>
  <sheetData>
    <row r="1" spans="1:23" ht="79.5" customHeight="1" x14ac:dyDescent="0.25">
      <c r="A1" s="280" t="s">
        <v>88</v>
      </c>
      <c r="B1" s="280"/>
      <c r="C1" s="280"/>
      <c r="D1" s="280"/>
      <c r="E1" s="280"/>
      <c r="F1" s="280"/>
      <c r="G1" s="280"/>
      <c r="H1" s="280"/>
    </row>
    <row r="2" spans="1:23" ht="28.5" customHeight="1" x14ac:dyDescent="0.25">
      <c r="A2" s="1"/>
      <c r="B2" s="1"/>
      <c r="C2" s="1"/>
      <c r="D2" s="1"/>
      <c r="E2" s="1"/>
      <c r="F2" s="1"/>
      <c r="G2" s="1"/>
      <c r="H2" s="1"/>
      <c r="I2" s="91"/>
      <c r="J2" s="91"/>
      <c r="K2" s="91"/>
      <c r="L2" s="91"/>
      <c r="M2" s="91"/>
      <c r="N2" s="91"/>
      <c r="O2" s="91"/>
      <c r="P2" s="91"/>
      <c r="Q2" s="91"/>
      <c r="R2" s="91"/>
      <c r="S2" s="91"/>
      <c r="T2" s="91"/>
      <c r="U2" s="91"/>
      <c r="V2" s="91"/>
      <c r="W2" s="91"/>
    </row>
    <row r="3" spans="1:23" x14ac:dyDescent="0.25">
      <c r="A3" s="5"/>
      <c r="B3" s="5"/>
      <c r="C3" s="5"/>
      <c r="D3" s="5"/>
      <c r="E3" s="5"/>
      <c r="F3" s="5"/>
      <c r="G3" s="5"/>
      <c r="H3" s="5"/>
    </row>
    <row r="4" spans="1:23" ht="17.5" x14ac:dyDescent="0.35">
      <c r="A4" s="5"/>
      <c r="B4" s="9" t="s">
        <v>14</v>
      </c>
      <c r="C4" s="5"/>
      <c r="D4" s="5"/>
      <c r="E4" s="5"/>
      <c r="F4" s="5"/>
      <c r="G4" s="5"/>
      <c r="H4" s="5"/>
    </row>
    <row r="5" spans="1:23" x14ac:dyDescent="0.25">
      <c r="A5" s="5"/>
      <c r="B5" s="5"/>
      <c r="C5" s="5"/>
      <c r="D5" s="5"/>
      <c r="E5" s="5"/>
      <c r="F5" s="5"/>
      <c r="G5" s="5"/>
      <c r="H5" s="5"/>
    </row>
    <row r="6" spans="1:23" x14ac:dyDescent="0.25">
      <c r="A6" s="5"/>
      <c r="B6" s="5"/>
      <c r="C6" s="5"/>
      <c r="D6" s="5"/>
      <c r="E6" s="5"/>
      <c r="F6" s="5"/>
      <c r="G6" s="5"/>
      <c r="H6" s="5"/>
    </row>
    <row r="7" spans="1:23" ht="17.5" x14ac:dyDescent="0.35">
      <c r="A7" s="5"/>
      <c r="B7" s="9" t="s">
        <v>150</v>
      </c>
      <c r="C7" s="5"/>
      <c r="D7" s="5"/>
      <c r="E7" s="5"/>
      <c r="F7" s="9" t="s">
        <v>39</v>
      </c>
      <c r="G7" s="5"/>
      <c r="H7" s="5"/>
    </row>
    <row r="8" spans="1:23" ht="17.5" x14ac:dyDescent="0.35">
      <c r="A8" s="5"/>
      <c r="B8" s="9"/>
      <c r="C8" s="5"/>
      <c r="D8" s="5"/>
      <c r="E8" s="5"/>
      <c r="F8" s="9"/>
      <c r="G8" s="5"/>
      <c r="H8" s="5"/>
    </row>
    <row r="9" spans="1:23" ht="14" x14ac:dyDescent="0.3">
      <c r="A9" s="5"/>
      <c r="B9" s="51" t="s">
        <v>79</v>
      </c>
      <c r="C9" s="5"/>
      <c r="D9" s="5"/>
      <c r="E9" s="5"/>
      <c r="F9" s="6" t="s">
        <v>80</v>
      </c>
      <c r="G9" s="5"/>
      <c r="H9" s="5"/>
    </row>
    <row r="10" spans="1:23" ht="52.5" customHeight="1" x14ac:dyDescent="0.25">
      <c r="A10" s="5"/>
      <c r="B10" s="26" t="s">
        <v>52</v>
      </c>
      <c r="C10" s="5"/>
      <c r="D10" s="5"/>
      <c r="E10" s="5"/>
      <c r="F10" s="26" t="s">
        <v>52</v>
      </c>
      <c r="G10" s="5"/>
      <c r="H10" s="5"/>
    </row>
    <row r="11" spans="1:23" ht="28" x14ac:dyDescent="0.25">
      <c r="A11" s="5"/>
      <c r="B11" s="18" t="s">
        <v>28</v>
      </c>
      <c r="C11" s="19" t="s">
        <v>27</v>
      </c>
      <c r="D11" s="5"/>
      <c r="E11" s="5"/>
      <c r="F11" s="23" t="s">
        <v>40</v>
      </c>
      <c r="G11" s="22" t="s">
        <v>27</v>
      </c>
      <c r="H11" s="5"/>
    </row>
    <row r="12" spans="1:23" ht="28" x14ac:dyDescent="0.25">
      <c r="A12" s="5"/>
      <c r="B12" s="20" t="s">
        <v>30</v>
      </c>
      <c r="C12" s="20"/>
      <c r="D12" s="5"/>
      <c r="E12" s="5"/>
      <c r="F12" s="31" t="s">
        <v>41</v>
      </c>
      <c r="G12" s="32"/>
      <c r="H12" s="5"/>
    </row>
    <row r="13" spans="1:23" ht="18.75" customHeight="1" x14ac:dyDescent="0.3">
      <c r="A13" s="5"/>
      <c r="B13" s="37" t="s">
        <v>29</v>
      </c>
      <c r="C13" s="38"/>
      <c r="D13" s="5"/>
      <c r="E13" s="5"/>
      <c r="F13" s="34" t="s">
        <v>42</v>
      </c>
      <c r="G13" s="33"/>
      <c r="H13" s="5"/>
    </row>
    <row r="14" spans="1:23" ht="20.25" customHeight="1" x14ac:dyDescent="0.3">
      <c r="A14" s="5"/>
      <c r="B14" s="39" t="s">
        <v>31</v>
      </c>
      <c r="C14" s="40"/>
      <c r="D14" s="5"/>
      <c r="E14" s="5"/>
      <c r="F14" s="34" t="s">
        <v>15</v>
      </c>
      <c r="G14" s="33"/>
      <c r="H14" s="5"/>
    </row>
    <row r="15" spans="1:23" ht="24.75" customHeight="1" x14ac:dyDescent="0.25">
      <c r="A15" s="5"/>
      <c r="B15" s="20" t="s">
        <v>32</v>
      </c>
      <c r="C15" s="20"/>
      <c r="D15" s="5"/>
      <c r="E15" s="5"/>
      <c r="F15" s="287" t="s">
        <v>43</v>
      </c>
      <c r="G15" s="288"/>
      <c r="H15" s="5"/>
    </row>
    <row r="16" spans="1:23" ht="21" customHeight="1" x14ac:dyDescent="0.3">
      <c r="A16" s="5"/>
      <c r="B16" s="37" t="s">
        <v>33</v>
      </c>
      <c r="C16" s="38"/>
      <c r="D16" s="5"/>
      <c r="E16" s="5"/>
      <c r="F16" s="287"/>
      <c r="G16" s="288"/>
      <c r="H16" s="5"/>
    </row>
    <row r="17" spans="1:8" ht="63.75" customHeight="1" x14ac:dyDescent="0.25">
      <c r="A17" s="5"/>
      <c r="B17" s="41" t="s">
        <v>34</v>
      </c>
      <c r="C17" s="42"/>
      <c r="D17" s="5"/>
      <c r="E17" s="5"/>
      <c r="F17" s="43" t="s">
        <v>44</v>
      </c>
      <c r="G17" s="33"/>
      <c r="H17" s="5"/>
    </row>
    <row r="18" spans="1:8" ht="21.75" customHeight="1" x14ac:dyDescent="0.3">
      <c r="A18" s="5"/>
      <c r="B18" s="39" t="s">
        <v>35</v>
      </c>
      <c r="C18" s="40"/>
      <c r="D18" s="5"/>
      <c r="E18" s="5"/>
      <c r="F18" s="34" t="s">
        <v>45</v>
      </c>
      <c r="G18" s="33"/>
      <c r="H18" s="5"/>
    </row>
    <row r="19" spans="1:8" ht="24" customHeight="1" x14ac:dyDescent="0.25">
      <c r="A19" s="5"/>
      <c r="B19" s="20" t="s">
        <v>36</v>
      </c>
      <c r="C19" s="20"/>
      <c r="D19" s="5"/>
      <c r="E19" s="5"/>
      <c r="F19" s="34" t="s">
        <v>46</v>
      </c>
      <c r="G19" s="33"/>
      <c r="H19" s="5"/>
    </row>
    <row r="20" spans="1:8" ht="21" customHeight="1" x14ac:dyDescent="0.3">
      <c r="A20" s="5"/>
      <c r="B20" s="21" t="s">
        <v>37</v>
      </c>
      <c r="C20" s="25"/>
      <c r="D20" s="5"/>
      <c r="E20" s="5"/>
      <c r="F20" s="34" t="s">
        <v>51</v>
      </c>
      <c r="G20" s="33"/>
      <c r="H20" s="5"/>
    </row>
    <row r="21" spans="1:8" ht="24.75" customHeight="1" x14ac:dyDescent="0.25">
      <c r="A21" s="5"/>
      <c r="B21" s="20" t="s">
        <v>151</v>
      </c>
      <c r="C21" s="20"/>
      <c r="D21" s="5"/>
      <c r="E21" s="5"/>
      <c r="F21" s="34" t="s">
        <v>47</v>
      </c>
      <c r="G21" s="33"/>
      <c r="H21" s="5"/>
    </row>
    <row r="22" spans="1:8" ht="21.75" customHeight="1" x14ac:dyDescent="0.3">
      <c r="A22" s="5"/>
      <c r="B22" s="21" t="s">
        <v>38</v>
      </c>
      <c r="C22" s="25"/>
      <c r="D22" s="5"/>
      <c r="E22" s="5"/>
      <c r="F22" s="34" t="s">
        <v>48</v>
      </c>
      <c r="G22" s="33"/>
      <c r="H22" s="5"/>
    </row>
    <row r="23" spans="1:8" ht="24" customHeight="1" x14ac:dyDescent="0.25">
      <c r="A23" s="5"/>
      <c r="B23" s="24"/>
      <c r="C23" s="24"/>
      <c r="D23" s="5"/>
      <c r="E23" s="5"/>
      <c r="F23" s="35" t="s">
        <v>22</v>
      </c>
      <c r="G23" s="36"/>
      <c r="H23" s="5"/>
    </row>
    <row r="24" spans="1:8" x14ac:dyDescent="0.25">
      <c r="A24" s="5"/>
      <c r="B24" s="5"/>
      <c r="C24" s="5"/>
      <c r="D24" s="5"/>
      <c r="E24" s="5"/>
      <c r="F24" s="5"/>
      <c r="G24" s="5"/>
      <c r="H24" s="5"/>
    </row>
    <row r="25" spans="1:8" x14ac:dyDescent="0.25">
      <c r="A25" s="5"/>
      <c r="B25" s="5"/>
      <c r="C25" s="5"/>
      <c r="D25" s="5"/>
      <c r="E25" s="5"/>
      <c r="F25" s="5"/>
      <c r="G25" s="5"/>
      <c r="H25" s="5"/>
    </row>
    <row r="26" spans="1:8" x14ac:dyDescent="0.25">
      <c r="A26" s="5"/>
      <c r="B26" s="5"/>
      <c r="C26" s="5"/>
      <c r="D26" s="5"/>
      <c r="E26" s="5"/>
      <c r="F26" s="5"/>
      <c r="G26" s="5"/>
      <c r="H26" s="5"/>
    </row>
    <row r="27" spans="1:8" ht="58.5" customHeight="1" thickBot="1" x14ac:dyDescent="0.3">
      <c r="A27" s="5"/>
      <c r="B27" s="281" t="s">
        <v>78</v>
      </c>
      <c r="C27" s="281"/>
      <c r="D27" s="281"/>
      <c r="E27" s="5"/>
      <c r="F27" s="5"/>
      <c r="G27" s="5"/>
      <c r="H27" s="5"/>
    </row>
    <row r="28" spans="1:8" ht="24" customHeight="1" thickBot="1" x14ac:dyDescent="0.35">
      <c r="A28" s="5"/>
      <c r="B28" s="289" t="s">
        <v>54</v>
      </c>
      <c r="C28" s="289"/>
      <c r="D28" s="30"/>
      <c r="E28" s="5"/>
      <c r="F28" s="5"/>
      <c r="G28" s="5"/>
      <c r="H28" s="5"/>
    </row>
    <row r="29" spans="1:8" x14ac:dyDescent="0.25">
      <c r="A29" s="5"/>
      <c r="B29" s="290" t="s">
        <v>55</v>
      </c>
      <c r="C29" s="282"/>
      <c r="D29" s="282"/>
      <c r="E29" s="5"/>
      <c r="F29" s="5"/>
      <c r="G29" s="5"/>
      <c r="H29" s="5"/>
    </row>
    <row r="30" spans="1:8" x14ac:dyDescent="0.25">
      <c r="A30" s="5"/>
      <c r="B30" s="284"/>
      <c r="C30" s="276"/>
      <c r="D30" s="276"/>
      <c r="E30" s="5"/>
      <c r="F30" s="5"/>
      <c r="G30" s="5"/>
      <c r="H30" s="5"/>
    </row>
    <row r="31" spans="1:8" x14ac:dyDescent="0.25">
      <c r="A31" s="5"/>
      <c r="B31" s="284"/>
      <c r="C31" s="276"/>
      <c r="D31" s="276"/>
      <c r="E31" s="5"/>
      <c r="F31" s="5"/>
      <c r="G31" s="5"/>
      <c r="H31" s="5"/>
    </row>
    <row r="32" spans="1:8" x14ac:dyDescent="0.25">
      <c r="A32" s="5"/>
      <c r="B32" s="284"/>
      <c r="C32" s="276"/>
      <c r="D32" s="276"/>
      <c r="E32" s="5"/>
      <c r="F32" s="5"/>
      <c r="G32" s="5"/>
      <c r="H32" s="5"/>
    </row>
    <row r="33" spans="1:8" x14ac:dyDescent="0.25">
      <c r="A33" s="5"/>
      <c r="B33" s="284"/>
      <c r="C33" s="276"/>
      <c r="D33" s="276"/>
      <c r="E33" s="5"/>
      <c r="F33" s="5"/>
      <c r="G33" s="5"/>
      <c r="H33" s="5"/>
    </row>
    <row r="34" spans="1:8" x14ac:dyDescent="0.25">
      <c r="A34" s="5"/>
      <c r="B34" s="284"/>
      <c r="C34" s="276"/>
      <c r="D34" s="276"/>
      <c r="E34" s="5"/>
      <c r="F34" s="5"/>
      <c r="G34" s="5"/>
      <c r="H34" s="5"/>
    </row>
    <row r="35" spans="1:8" x14ac:dyDescent="0.25">
      <c r="A35" s="5"/>
      <c r="B35" s="285"/>
      <c r="C35" s="278"/>
      <c r="D35" s="278"/>
      <c r="E35" s="5"/>
      <c r="F35" s="5"/>
      <c r="G35" s="5"/>
      <c r="H35" s="5"/>
    </row>
    <row r="36" spans="1:8" x14ac:dyDescent="0.25">
      <c r="A36" s="5"/>
      <c r="B36" s="283" t="s">
        <v>56</v>
      </c>
      <c r="C36" s="279"/>
      <c r="D36" s="279"/>
      <c r="E36" s="5"/>
      <c r="F36" s="5"/>
      <c r="G36" s="5"/>
      <c r="H36" s="5"/>
    </row>
    <row r="37" spans="1:8" x14ac:dyDescent="0.25">
      <c r="A37" s="5"/>
      <c r="B37" s="284"/>
      <c r="C37" s="276"/>
      <c r="D37" s="276"/>
      <c r="E37" s="5"/>
      <c r="F37" s="5"/>
      <c r="G37" s="5"/>
      <c r="H37" s="5"/>
    </row>
    <row r="38" spans="1:8" x14ac:dyDescent="0.25">
      <c r="A38" s="5"/>
      <c r="B38" s="284"/>
      <c r="C38" s="276"/>
      <c r="D38" s="276"/>
      <c r="E38" s="5"/>
      <c r="F38" s="5"/>
      <c r="G38" s="5"/>
      <c r="H38" s="5"/>
    </row>
    <row r="39" spans="1:8" x14ac:dyDescent="0.25">
      <c r="A39" s="5"/>
      <c r="B39" s="284"/>
      <c r="C39" s="276"/>
      <c r="D39" s="276"/>
      <c r="E39" s="5"/>
      <c r="F39" s="5"/>
      <c r="G39" s="5"/>
      <c r="H39" s="5"/>
    </row>
    <row r="40" spans="1:8" x14ac:dyDescent="0.25">
      <c r="A40" s="5"/>
      <c r="B40" s="284"/>
      <c r="C40" s="276"/>
      <c r="D40" s="276"/>
      <c r="E40" s="5"/>
      <c r="F40" s="5"/>
      <c r="G40" s="5"/>
      <c r="H40" s="5"/>
    </row>
    <row r="41" spans="1:8" x14ac:dyDescent="0.25">
      <c r="A41" s="5"/>
      <c r="B41" s="284"/>
      <c r="C41" s="276"/>
      <c r="D41" s="276"/>
      <c r="E41" s="5"/>
      <c r="F41" s="5"/>
      <c r="G41" s="5"/>
      <c r="H41" s="5"/>
    </row>
    <row r="42" spans="1:8" x14ac:dyDescent="0.25">
      <c r="A42" s="5"/>
      <c r="B42" s="285"/>
      <c r="C42" s="278"/>
      <c r="D42" s="278"/>
      <c r="E42" s="5"/>
      <c r="F42" s="5"/>
      <c r="G42" s="5"/>
      <c r="H42" s="5"/>
    </row>
    <row r="43" spans="1:8" x14ac:dyDescent="0.25">
      <c r="A43" s="5"/>
      <c r="B43" s="283" t="s">
        <v>57</v>
      </c>
      <c r="C43" s="279"/>
      <c r="D43" s="279"/>
      <c r="E43" s="5"/>
      <c r="F43" s="5"/>
      <c r="G43" s="5"/>
      <c r="H43" s="5"/>
    </row>
    <row r="44" spans="1:8" x14ac:dyDescent="0.25">
      <c r="A44" s="5"/>
      <c r="B44" s="284"/>
      <c r="C44" s="276"/>
      <c r="D44" s="276"/>
      <c r="E44" s="5"/>
      <c r="F44" s="5"/>
      <c r="G44" s="5"/>
      <c r="H44" s="5"/>
    </row>
    <row r="45" spans="1:8" x14ac:dyDescent="0.25">
      <c r="A45" s="5"/>
      <c r="B45" s="284"/>
      <c r="C45" s="276"/>
      <c r="D45" s="276"/>
      <c r="E45" s="5"/>
      <c r="F45" s="5"/>
      <c r="G45" s="5"/>
      <c r="H45" s="5"/>
    </row>
    <row r="46" spans="1:8" x14ac:dyDescent="0.25">
      <c r="A46" s="5"/>
      <c r="B46" s="284"/>
      <c r="C46" s="276"/>
      <c r="D46" s="276"/>
      <c r="E46" s="5"/>
      <c r="F46" s="5"/>
      <c r="G46" s="5"/>
      <c r="H46" s="5"/>
    </row>
    <row r="47" spans="1:8" x14ac:dyDescent="0.25">
      <c r="A47" s="5"/>
      <c r="B47" s="284"/>
      <c r="C47" s="276"/>
      <c r="D47" s="276"/>
      <c r="E47" s="5"/>
      <c r="F47" s="5"/>
      <c r="G47" s="5"/>
      <c r="H47" s="5"/>
    </row>
    <row r="48" spans="1:8" x14ac:dyDescent="0.25">
      <c r="A48" s="5"/>
      <c r="B48" s="284"/>
      <c r="C48" s="276"/>
      <c r="D48" s="276"/>
      <c r="E48" s="5"/>
      <c r="F48" s="5"/>
      <c r="G48" s="5"/>
      <c r="H48" s="5"/>
    </row>
    <row r="49" spans="1:8" x14ac:dyDescent="0.25">
      <c r="A49" s="5"/>
      <c r="B49" s="285"/>
      <c r="C49" s="278"/>
      <c r="D49" s="278"/>
      <c r="E49" s="5"/>
      <c r="F49" s="5"/>
      <c r="G49" s="5"/>
      <c r="H49" s="5"/>
    </row>
    <row r="50" spans="1:8" x14ac:dyDescent="0.25">
      <c r="A50" s="5"/>
      <c r="B50" s="283" t="s">
        <v>58</v>
      </c>
      <c r="C50" s="279"/>
      <c r="D50" s="279"/>
      <c r="E50" s="5"/>
      <c r="F50" s="5"/>
      <c r="G50" s="5"/>
      <c r="H50" s="5"/>
    </row>
    <row r="51" spans="1:8" x14ac:dyDescent="0.25">
      <c r="A51" s="5"/>
      <c r="B51" s="284"/>
      <c r="C51" s="276"/>
      <c r="D51" s="276"/>
      <c r="E51" s="5"/>
      <c r="F51" s="5"/>
      <c r="G51" s="5"/>
      <c r="H51" s="5"/>
    </row>
    <row r="52" spans="1:8" x14ac:dyDescent="0.25">
      <c r="A52" s="5"/>
      <c r="B52" s="284"/>
      <c r="C52" s="276"/>
      <c r="D52" s="276"/>
      <c r="E52" s="5"/>
      <c r="F52" s="5"/>
      <c r="G52" s="5"/>
      <c r="H52" s="5"/>
    </row>
    <row r="53" spans="1:8" x14ac:dyDescent="0.25">
      <c r="A53" s="5"/>
      <c r="B53" s="284"/>
      <c r="C53" s="276"/>
      <c r="D53" s="276"/>
      <c r="E53" s="5"/>
      <c r="F53" s="5"/>
      <c r="G53" s="5"/>
      <c r="H53" s="5"/>
    </row>
    <row r="54" spans="1:8" x14ac:dyDescent="0.25">
      <c r="A54" s="5"/>
      <c r="B54" s="284"/>
      <c r="C54" s="276"/>
      <c r="D54" s="276"/>
      <c r="E54" s="5"/>
      <c r="F54" s="5"/>
      <c r="G54" s="5"/>
      <c r="H54" s="5"/>
    </row>
    <row r="55" spans="1:8" x14ac:dyDescent="0.25">
      <c r="A55" s="5"/>
      <c r="B55" s="284"/>
      <c r="C55" s="276"/>
      <c r="D55" s="276"/>
      <c r="E55" s="5"/>
      <c r="F55" s="5"/>
      <c r="G55" s="5"/>
      <c r="H55" s="5"/>
    </row>
    <row r="56" spans="1:8" ht="14" thickBot="1" x14ac:dyDescent="0.3">
      <c r="A56" s="5"/>
      <c r="B56" s="286"/>
      <c r="C56" s="277"/>
      <c r="D56" s="277"/>
      <c r="E56" s="5"/>
      <c r="F56" s="5"/>
      <c r="G56" s="5"/>
      <c r="H56" s="5"/>
    </row>
    <row r="57" spans="1:8" x14ac:dyDescent="0.25">
      <c r="A57" s="5"/>
      <c r="B57" s="5"/>
      <c r="C57" s="5"/>
      <c r="D57" s="5"/>
      <c r="E57" s="5"/>
      <c r="F57" s="5"/>
      <c r="G57" s="5"/>
      <c r="H57" s="5"/>
    </row>
    <row r="58" spans="1:8" x14ac:dyDescent="0.25">
      <c r="A58" s="5"/>
      <c r="B58" s="5"/>
      <c r="C58" s="5"/>
      <c r="D58" s="5"/>
      <c r="E58" s="5"/>
      <c r="F58" s="5"/>
      <c r="G58" s="5"/>
      <c r="H58" s="5"/>
    </row>
    <row r="59" spans="1:8" x14ac:dyDescent="0.25">
      <c r="A59" s="5"/>
      <c r="B59" s="5"/>
      <c r="C59" s="5"/>
      <c r="D59" s="5"/>
      <c r="E59" s="5"/>
      <c r="F59" s="5"/>
      <c r="G59" s="5"/>
      <c r="H59" s="5"/>
    </row>
    <row r="60" spans="1:8" x14ac:dyDescent="0.25">
      <c r="A60" s="5"/>
      <c r="B60" s="5"/>
      <c r="C60" s="5"/>
      <c r="D60" s="5"/>
      <c r="E60" s="5"/>
      <c r="F60" s="5"/>
      <c r="G60" s="5"/>
      <c r="H60" s="5"/>
    </row>
    <row r="61" spans="1:8" x14ac:dyDescent="0.25">
      <c r="A61" s="5"/>
      <c r="B61" s="5"/>
      <c r="C61" s="5"/>
      <c r="D61" s="5"/>
      <c r="E61" s="5"/>
      <c r="F61" s="5"/>
      <c r="G61" s="5"/>
      <c r="H61" s="5"/>
    </row>
    <row r="62" spans="1:8" x14ac:dyDescent="0.25">
      <c r="A62" s="5"/>
      <c r="B62" s="5"/>
      <c r="C62" s="5"/>
      <c r="D62" s="5"/>
      <c r="E62" s="5"/>
      <c r="F62" s="5"/>
      <c r="G62" s="5"/>
      <c r="H62" s="5"/>
    </row>
    <row r="63" spans="1:8" x14ac:dyDescent="0.25">
      <c r="A63" s="5"/>
      <c r="B63" s="5"/>
      <c r="C63" s="5"/>
      <c r="D63" s="5"/>
      <c r="E63" s="5"/>
      <c r="F63" s="5"/>
      <c r="G63" s="5"/>
      <c r="H63" s="5"/>
    </row>
    <row r="64" spans="1:8" x14ac:dyDescent="0.25">
      <c r="A64" s="5"/>
      <c r="B64" s="5"/>
      <c r="C64" s="5"/>
      <c r="D64" s="5"/>
      <c r="E64" s="5"/>
      <c r="F64" s="5"/>
      <c r="G64" s="5"/>
      <c r="H64" s="5"/>
    </row>
    <row r="65" spans="1:8" x14ac:dyDescent="0.25">
      <c r="A65" s="5"/>
      <c r="B65" s="5"/>
      <c r="C65" s="5"/>
      <c r="D65" s="5"/>
      <c r="E65" s="5"/>
      <c r="F65" s="5"/>
      <c r="G65" s="5"/>
      <c r="H65" s="5"/>
    </row>
  </sheetData>
  <mergeCells count="37">
    <mergeCell ref="B36:B42"/>
    <mergeCell ref="B43:B49"/>
    <mergeCell ref="B50:B56"/>
    <mergeCell ref="F15:F16"/>
    <mergeCell ref="G15:G16"/>
    <mergeCell ref="B28:C28"/>
    <mergeCell ref="B29:B35"/>
    <mergeCell ref="C32:D32"/>
    <mergeCell ref="C33:D33"/>
    <mergeCell ref="C34:D34"/>
    <mergeCell ref="C35:D35"/>
    <mergeCell ref="C36:D36"/>
    <mergeCell ref="C37:D37"/>
    <mergeCell ref="C38:D38"/>
    <mergeCell ref="C39:D39"/>
    <mergeCell ref="C40:D40"/>
    <mergeCell ref="A1:H1"/>
    <mergeCell ref="B27:D27"/>
    <mergeCell ref="C29:D29"/>
    <mergeCell ref="C30:D30"/>
    <mergeCell ref="C31:D31"/>
    <mergeCell ref="C41:D41"/>
    <mergeCell ref="C42:D42"/>
    <mergeCell ref="C43:D43"/>
    <mergeCell ref="C44:D44"/>
    <mergeCell ref="C45:D45"/>
    <mergeCell ref="C46:D46"/>
    <mergeCell ref="C47:D47"/>
    <mergeCell ref="C48:D48"/>
    <mergeCell ref="C49:D49"/>
    <mergeCell ref="C50:D50"/>
    <mergeCell ref="C51:D51"/>
    <mergeCell ref="C56:D56"/>
    <mergeCell ref="C52:D52"/>
    <mergeCell ref="C53:D53"/>
    <mergeCell ref="C54:D54"/>
    <mergeCell ref="C55:D55"/>
  </mergeCells>
  <pageMargins left="0.25" right="0.25" top="0.75" bottom="0.75" header="0.3" footer="0.3"/>
  <pageSetup paperSize="9" scale="5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from>
                    <xdr:col>2</xdr:col>
                    <xdr:colOff>95250</xdr:colOff>
                    <xdr:row>16</xdr:row>
                    <xdr:rowOff>311150</xdr:rowOff>
                  </from>
                  <to>
                    <xdr:col>2</xdr:col>
                    <xdr:colOff>749300</xdr:colOff>
                    <xdr:row>16</xdr:row>
                    <xdr:rowOff>584200</xdr:rowOff>
                  </to>
                </anchor>
              </controlPr>
            </control>
          </mc:Choice>
        </mc:AlternateContent>
        <mc:AlternateContent xmlns:mc="http://schemas.openxmlformats.org/markup-compatibility/2006">
          <mc:Choice Requires="x14">
            <control shapeId="3074" r:id="rId5" name="Check Box 2">
              <controlPr defaultSize="0" autoFill="0" autoLine="0" autoPict="0">
                <anchor>
                  <from>
                    <xdr:col>2</xdr:col>
                    <xdr:colOff>615950</xdr:colOff>
                    <xdr:row>16</xdr:row>
                    <xdr:rowOff>349250</xdr:rowOff>
                  </from>
                  <to>
                    <xdr:col>2</xdr:col>
                    <xdr:colOff>1555750</xdr:colOff>
                    <xdr:row>16</xdr:row>
                    <xdr:rowOff>546100</xdr:rowOff>
                  </to>
                </anchor>
              </controlPr>
            </control>
          </mc:Choice>
        </mc:AlternateContent>
        <mc:AlternateContent xmlns:mc="http://schemas.openxmlformats.org/markup-compatibility/2006">
          <mc:Choice Requires="x14">
            <control shapeId="3075" r:id="rId6" name="Check Box 3">
              <controlPr defaultSize="0" autoFill="0" autoLine="0" autoPict="0">
                <anchor>
                  <from>
                    <xdr:col>2</xdr:col>
                    <xdr:colOff>1212850</xdr:colOff>
                    <xdr:row>16</xdr:row>
                    <xdr:rowOff>323850</xdr:rowOff>
                  </from>
                  <to>
                    <xdr:col>2</xdr:col>
                    <xdr:colOff>2095500</xdr:colOff>
                    <xdr:row>16</xdr:row>
                    <xdr:rowOff>558800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33A8FAA4-2E47-4FF3-BF3A-9B377BFBD872}">
          <x14:formula1>
            <xm:f>'Hidden worksheet'!$A$36:$A$37</xm:f>
          </x14:formula1>
          <xm:sqref>C13:C14 C16:C18 C20 C22 G12:G15 G17:G23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403F1-BC7F-4132-B641-F44496439EE3}">
  <sheetPr codeName="Sheet6">
    <tabColor theme="4" tint="0.59999389629810485"/>
  </sheetPr>
  <dimension ref="A1:BK76"/>
  <sheetViews>
    <sheetView topLeftCell="A36" zoomScaleNormal="100" workbookViewId="0">
      <selection activeCell="R25" sqref="R25"/>
    </sheetView>
  </sheetViews>
  <sheetFormatPr defaultRowHeight="14.5" x14ac:dyDescent="0.35"/>
  <cols>
    <col min="1" max="1" width="48.453125" customWidth="1"/>
    <col min="2" max="2" width="13.54296875" customWidth="1"/>
    <col min="3" max="4" width="9.81640625" customWidth="1"/>
    <col min="5" max="5" width="10" customWidth="1"/>
    <col min="6" max="6" width="7.81640625" customWidth="1"/>
    <col min="7" max="7" width="9.7265625" customWidth="1"/>
    <col min="8" max="8" width="8.453125" customWidth="1"/>
    <col min="9" max="9" width="10.7265625" customWidth="1"/>
    <col min="10" max="10" width="9.453125" customWidth="1"/>
    <col min="18" max="18" width="10.453125" customWidth="1"/>
    <col min="33" max="33" width="10" customWidth="1"/>
    <col min="47" max="47" width="9.1796875" customWidth="1"/>
    <col min="48" max="48" width="10.453125" customWidth="1"/>
    <col min="60" max="61" width="16.7265625" bestFit="1" customWidth="1"/>
    <col min="62" max="62" width="16.1796875" customWidth="1"/>
    <col min="63" max="63" width="17.453125" customWidth="1"/>
    <col min="64" max="64" width="18.26953125" customWidth="1"/>
    <col min="65" max="66" width="19.54296875" customWidth="1"/>
  </cols>
  <sheetData>
    <row r="1" spans="1:63" ht="42" customHeight="1" x14ac:dyDescent="0.35">
      <c r="A1" s="294" t="s">
        <v>195</v>
      </c>
      <c r="B1" s="294"/>
      <c r="C1" s="294"/>
      <c r="D1" s="294"/>
      <c r="E1" s="294"/>
      <c r="F1" s="294"/>
      <c r="G1" s="294"/>
      <c r="H1" s="294"/>
      <c r="I1" s="294"/>
      <c r="J1" s="294"/>
      <c r="K1" s="294"/>
      <c r="L1" s="294"/>
      <c r="M1" s="294"/>
      <c r="N1" s="294"/>
      <c r="O1" s="294"/>
      <c r="P1" s="294"/>
      <c r="Q1" s="294"/>
      <c r="R1" s="294"/>
      <c r="S1" s="294"/>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row>
    <row r="2" spans="1:63" ht="102.75" customHeight="1" x14ac:dyDescent="0.35">
      <c r="A2" s="291" t="s">
        <v>199</v>
      </c>
      <c r="B2" s="291"/>
      <c r="C2" s="291"/>
      <c r="D2" s="291"/>
      <c r="E2" s="291"/>
      <c r="F2" s="291"/>
      <c r="G2" s="291"/>
      <c r="H2" s="291"/>
      <c r="I2" s="291"/>
      <c r="J2" s="291"/>
      <c r="K2" s="291"/>
      <c r="L2" s="291"/>
      <c r="M2" s="291"/>
      <c r="N2" s="291"/>
      <c r="O2" s="291"/>
      <c r="P2" s="291"/>
      <c r="Q2" s="291"/>
      <c r="R2" s="291"/>
      <c r="S2" s="291"/>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row>
    <row r="3" spans="1:63" ht="98.25" customHeight="1" x14ac:dyDescent="0.45">
      <c r="A3" s="222" t="s">
        <v>196</v>
      </c>
      <c r="B3" s="223" t="s">
        <v>94</v>
      </c>
      <c r="C3" s="225" t="s">
        <v>197</v>
      </c>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224" t="s">
        <v>154</v>
      </c>
      <c r="BK3" s="110"/>
    </row>
    <row r="4" spans="1:63" x14ac:dyDescent="0.35">
      <c r="A4" s="60"/>
      <c r="B4" s="76">
        <v>0</v>
      </c>
      <c r="C4" s="76">
        <v>1</v>
      </c>
      <c r="D4" s="76">
        <v>2</v>
      </c>
      <c r="E4" s="76">
        <v>3</v>
      </c>
      <c r="F4" s="76">
        <v>4</v>
      </c>
      <c r="G4" s="76">
        <v>5</v>
      </c>
      <c r="H4" s="76">
        <v>6</v>
      </c>
      <c r="I4" s="76">
        <v>7</v>
      </c>
      <c r="J4" s="76">
        <v>8</v>
      </c>
      <c r="K4" s="76">
        <v>9</v>
      </c>
      <c r="L4" s="76">
        <v>10</v>
      </c>
      <c r="M4" s="76">
        <v>11</v>
      </c>
      <c r="N4" s="76">
        <v>12</v>
      </c>
      <c r="O4" s="76">
        <v>13</v>
      </c>
      <c r="P4" s="76">
        <v>14</v>
      </c>
      <c r="Q4" s="76">
        <v>15</v>
      </c>
      <c r="R4" s="76">
        <v>16</v>
      </c>
      <c r="S4" s="76">
        <v>17</v>
      </c>
      <c r="T4" s="76">
        <v>18</v>
      </c>
      <c r="U4" s="76">
        <v>19</v>
      </c>
      <c r="V4" s="76">
        <v>20</v>
      </c>
      <c r="W4" s="76">
        <v>21</v>
      </c>
      <c r="X4" s="76">
        <v>22</v>
      </c>
      <c r="Y4" s="76">
        <v>23</v>
      </c>
      <c r="Z4" s="76">
        <v>24</v>
      </c>
      <c r="AA4" s="76">
        <v>25</v>
      </c>
      <c r="AB4" s="76">
        <v>26</v>
      </c>
      <c r="AC4" s="76">
        <v>27</v>
      </c>
      <c r="AD4" s="76">
        <v>28</v>
      </c>
      <c r="AE4" s="76">
        <v>29</v>
      </c>
      <c r="AF4" s="76">
        <v>30</v>
      </c>
      <c r="AG4" s="76">
        <v>31</v>
      </c>
      <c r="AH4" s="76">
        <v>32</v>
      </c>
      <c r="AI4" s="76">
        <v>33</v>
      </c>
      <c r="AJ4" s="76">
        <v>34</v>
      </c>
      <c r="AK4" s="76">
        <v>35</v>
      </c>
      <c r="AL4" s="76">
        <v>36</v>
      </c>
      <c r="AM4" s="76">
        <v>37</v>
      </c>
      <c r="AN4" s="76">
        <v>38</v>
      </c>
      <c r="AO4" s="76">
        <v>39</v>
      </c>
      <c r="AP4" s="76">
        <v>40</v>
      </c>
      <c r="AQ4" s="76">
        <v>41</v>
      </c>
      <c r="AR4" s="76">
        <v>42</v>
      </c>
      <c r="AS4" s="76">
        <v>43</v>
      </c>
      <c r="AT4" s="76">
        <v>44</v>
      </c>
      <c r="AU4" s="76">
        <v>45</v>
      </c>
      <c r="AV4" s="76">
        <v>46</v>
      </c>
      <c r="AW4" s="76">
        <v>47</v>
      </c>
      <c r="AX4" s="76">
        <v>48</v>
      </c>
      <c r="AY4" s="76">
        <v>49</v>
      </c>
      <c r="AZ4" s="76">
        <v>50</v>
      </c>
      <c r="BA4" s="76">
        <v>51</v>
      </c>
      <c r="BB4" s="76">
        <v>52</v>
      </c>
      <c r="BC4" s="76">
        <v>53</v>
      </c>
      <c r="BD4" s="76">
        <v>54</v>
      </c>
      <c r="BE4" s="76">
        <v>55</v>
      </c>
      <c r="BF4" s="76">
        <v>56</v>
      </c>
      <c r="BG4" s="76">
        <v>57</v>
      </c>
      <c r="BH4" s="76">
        <v>58</v>
      </c>
      <c r="BI4" s="76">
        <v>59</v>
      </c>
      <c r="BJ4" s="76">
        <v>60</v>
      </c>
      <c r="BK4" s="77"/>
    </row>
    <row r="5" spans="1:63" x14ac:dyDescent="0.35">
      <c r="A5" s="105" t="str">
        <f>'Dashboard 1'!C3</f>
        <v>Example Minor refurbishment
(Please insert a brief description)</v>
      </c>
      <c r="B5" s="94">
        <f>'Dashboard 1'!C13+'Dashboard 1'!C14</f>
        <v>0</v>
      </c>
      <c r="C5" s="82" t="e">
        <f t="shared" ref="C5:AH5" si="0">B5+C12</f>
        <v>#DIV/0!</v>
      </c>
      <c r="D5" s="84" t="e">
        <f t="shared" si="0"/>
        <v>#DIV/0!</v>
      </c>
      <c r="E5" s="84" t="e">
        <f t="shared" si="0"/>
        <v>#DIV/0!</v>
      </c>
      <c r="F5" s="84" t="e">
        <f t="shared" si="0"/>
        <v>#DIV/0!</v>
      </c>
      <c r="G5" s="84" t="e">
        <f t="shared" si="0"/>
        <v>#DIV/0!</v>
      </c>
      <c r="H5" s="84" t="e">
        <f t="shared" si="0"/>
        <v>#DIV/0!</v>
      </c>
      <c r="I5" s="84" t="e">
        <f t="shared" si="0"/>
        <v>#DIV/0!</v>
      </c>
      <c r="J5" s="84" t="e">
        <f t="shared" si="0"/>
        <v>#DIV/0!</v>
      </c>
      <c r="K5" s="84" t="e">
        <f t="shared" si="0"/>
        <v>#DIV/0!</v>
      </c>
      <c r="L5" s="84" t="e">
        <f t="shared" si="0"/>
        <v>#DIV/0!</v>
      </c>
      <c r="M5" s="84" t="e">
        <f t="shared" si="0"/>
        <v>#DIV/0!</v>
      </c>
      <c r="N5" s="84" t="e">
        <f t="shared" si="0"/>
        <v>#DIV/0!</v>
      </c>
      <c r="O5" s="84" t="e">
        <f t="shared" si="0"/>
        <v>#DIV/0!</v>
      </c>
      <c r="P5" s="84" t="e">
        <f t="shared" si="0"/>
        <v>#DIV/0!</v>
      </c>
      <c r="Q5" s="84" t="e">
        <f t="shared" si="0"/>
        <v>#DIV/0!</v>
      </c>
      <c r="R5" s="84" t="e">
        <f t="shared" si="0"/>
        <v>#DIV/0!</v>
      </c>
      <c r="S5" s="84" t="e">
        <f t="shared" si="0"/>
        <v>#DIV/0!</v>
      </c>
      <c r="T5" s="84" t="e">
        <f t="shared" si="0"/>
        <v>#DIV/0!</v>
      </c>
      <c r="U5" s="84" t="e">
        <f t="shared" si="0"/>
        <v>#DIV/0!</v>
      </c>
      <c r="V5" s="84" t="e">
        <f t="shared" si="0"/>
        <v>#DIV/0!</v>
      </c>
      <c r="W5" s="84" t="e">
        <f t="shared" si="0"/>
        <v>#DIV/0!</v>
      </c>
      <c r="X5" s="84" t="e">
        <f t="shared" si="0"/>
        <v>#DIV/0!</v>
      </c>
      <c r="Y5" s="84" t="e">
        <f t="shared" si="0"/>
        <v>#DIV/0!</v>
      </c>
      <c r="Z5" s="84" t="e">
        <f t="shared" si="0"/>
        <v>#DIV/0!</v>
      </c>
      <c r="AA5" s="84" t="e">
        <f t="shared" si="0"/>
        <v>#DIV/0!</v>
      </c>
      <c r="AB5" s="84" t="e">
        <f t="shared" si="0"/>
        <v>#DIV/0!</v>
      </c>
      <c r="AC5" s="84" t="e">
        <f t="shared" si="0"/>
        <v>#DIV/0!</v>
      </c>
      <c r="AD5" s="84" t="e">
        <f t="shared" si="0"/>
        <v>#DIV/0!</v>
      </c>
      <c r="AE5" s="84" t="e">
        <f t="shared" si="0"/>
        <v>#DIV/0!</v>
      </c>
      <c r="AF5" s="84" t="e">
        <f t="shared" si="0"/>
        <v>#DIV/0!</v>
      </c>
      <c r="AG5" s="84" t="e">
        <f t="shared" si="0"/>
        <v>#DIV/0!</v>
      </c>
      <c r="AH5" s="84" t="e">
        <f t="shared" si="0"/>
        <v>#DIV/0!</v>
      </c>
      <c r="AI5" s="84" t="e">
        <f t="shared" ref="AI5:BJ5" si="1">AH5+AI12</f>
        <v>#DIV/0!</v>
      </c>
      <c r="AJ5" s="84" t="e">
        <f t="shared" si="1"/>
        <v>#DIV/0!</v>
      </c>
      <c r="AK5" s="84" t="e">
        <f t="shared" si="1"/>
        <v>#DIV/0!</v>
      </c>
      <c r="AL5" s="84" t="e">
        <f t="shared" si="1"/>
        <v>#DIV/0!</v>
      </c>
      <c r="AM5" s="84" t="e">
        <f t="shared" si="1"/>
        <v>#DIV/0!</v>
      </c>
      <c r="AN5" s="84" t="e">
        <f t="shared" si="1"/>
        <v>#DIV/0!</v>
      </c>
      <c r="AO5" s="84" t="e">
        <f t="shared" si="1"/>
        <v>#DIV/0!</v>
      </c>
      <c r="AP5" s="84" t="e">
        <f t="shared" si="1"/>
        <v>#DIV/0!</v>
      </c>
      <c r="AQ5" s="84" t="e">
        <f t="shared" si="1"/>
        <v>#DIV/0!</v>
      </c>
      <c r="AR5" s="84" t="e">
        <f t="shared" si="1"/>
        <v>#DIV/0!</v>
      </c>
      <c r="AS5" s="84" t="e">
        <f t="shared" si="1"/>
        <v>#DIV/0!</v>
      </c>
      <c r="AT5" s="84" t="e">
        <f t="shared" si="1"/>
        <v>#DIV/0!</v>
      </c>
      <c r="AU5" s="84" t="e">
        <f t="shared" si="1"/>
        <v>#DIV/0!</v>
      </c>
      <c r="AV5" s="84" t="e">
        <f t="shared" si="1"/>
        <v>#DIV/0!</v>
      </c>
      <c r="AW5" s="84" t="e">
        <f t="shared" si="1"/>
        <v>#DIV/0!</v>
      </c>
      <c r="AX5" s="84" t="e">
        <f t="shared" si="1"/>
        <v>#DIV/0!</v>
      </c>
      <c r="AY5" s="84" t="e">
        <f t="shared" si="1"/>
        <v>#DIV/0!</v>
      </c>
      <c r="AZ5" s="84" t="e">
        <f t="shared" si="1"/>
        <v>#DIV/0!</v>
      </c>
      <c r="BA5" s="84" t="e">
        <f t="shared" si="1"/>
        <v>#DIV/0!</v>
      </c>
      <c r="BB5" s="84" t="e">
        <f t="shared" si="1"/>
        <v>#DIV/0!</v>
      </c>
      <c r="BC5" s="84" t="e">
        <f t="shared" si="1"/>
        <v>#DIV/0!</v>
      </c>
      <c r="BD5" s="84" t="e">
        <f t="shared" si="1"/>
        <v>#DIV/0!</v>
      </c>
      <c r="BE5" s="84" t="e">
        <f t="shared" si="1"/>
        <v>#DIV/0!</v>
      </c>
      <c r="BF5" s="84" t="e">
        <f t="shared" si="1"/>
        <v>#DIV/0!</v>
      </c>
      <c r="BG5" s="84" t="e">
        <f t="shared" si="1"/>
        <v>#DIV/0!</v>
      </c>
      <c r="BH5" s="84" t="e">
        <f t="shared" si="1"/>
        <v>#DIV/0!</v>
      </c>
      <c r="BI5" s="84" t="e">
        <f t="shared" si="1"/>
        <v>#DIV/0!</v>
      </c>
      <c r="BJ5" s="84" t="e">
        <f t="shared" si="1"/>
        <v>#DIV/0!</v>
      </c>
      <c r="BK5" s="97"/>
    </row>
    <row r="6" spans="1:63" x14ac:dyDescent="0.35">
      <c r="A6" s="105" t="str">
        <f>'Dashboard 1'!D3</f>
        <v>Example Major refurbishment
(Please insert a brief description)</v>
      </c>
      <c r="B6" s="95">
        <f>'Dashboard 1'!D13+'Dashboard 1'!D14</f>
        <v>0</v>
      </c>
      <c r="C6" s="83" t="e">
        <f t="shared" ref="C6:AH6" si="2">B6+C13</f>
        <v>#DIV/0!</v>
      </c>
      <c r="D6" s="83" t="e">
        <f t="shared" si="2"/>
        <v>#DIV/0!</v>
      </c>
      <c r="E6" s="83" t="e">
        <f t="shared" si="2"/>
        <v>#DIV/0!</v>
      </c>
      <c r="F6" s="83" t="e">
        <f t="shared" si="2"/>
        <v>#DIV/0!</v>
      </c>
      <c r="G6" s="83" t="e">
        <f t="shared" si="2"/>
        <v>#DIV/0!</v>
      </c>
      <c r="H6" s="83" t="e">
        <f t="shared" si="2"/>
        <v>#DIV/0!</v>
      </c>
      <c r="I6" s="83" t="e">
        <f t="shared" si="2"/>
        <v>#DIV/0!</v>
      </c>
      <c r="J6" s="83" t="e">
        <f t="shared" si="2"/>
        <v>#DIV/0!</v>
      </c>
      <c r="K6" s="83" t="e">
        <f t="shared" si="2"/>
        <v>#DIV/0!</v>
      </c>
      <c r="L6" s="83" t="e">
        <f t="shared" si="2"/>
        <v>#DIV/0!</v>
      </c>
      <c r="M6" s="83" t="e">
        <f t="shared" si="2"/>
        <v>#DIV/0!</v>
      </c>
      <c r="N6" s="83" t="e">
        <f t="shared" si="2"/>
        <v>#DIV/0!</v>
      </c>
      <c r="O6" s="83" t="e">
        <f t="shared" si="2"/>
        <v>#DIV/0!</v>
      </c>
      <c r="P6" s="83" t="e">
        <f t="shared" si="2"/>
        <v>#DIV/0!</v>
      </c>
      <c r="Q6" s="83" t="e">
        <f t="shared" si="2"/>
        <v>#DIV/0!</v>
      </c>
      <c r="R6" s="83" t="e">
        <f t="shared" si="2"/>
        <v>#DIV/0!</v>
      </c>
      <c r="S6" s="83" t="e">
        <f t="shared" si="2"/>
        <v>#DIV/0!</v>
      </c>
      <c r="T6" s="83" t="e">
        <f t="shared" si="2"/>
        <v>#DIV/0!</v>
      </c>
      <c r="U6" s="83" t="e">
        <f t="shared" si="2"/>
        <v>#DIV/0!</v>
      </c>
      <c r="V6" s="83" t="e">
        <f t="shared" si="2"/>
        <v>#DIV/0!</v>
      </c>
      <c r="W6" s="83" t="e">
        <f t="shared" si="2"/>
        <v>#DIV/0!</v>
      </c>
      <c r="X6" s="83" t="e">
        <f t="shared" si="2"/>
        <v>#DIV/0!</v>
      </c>
      <c r="Y6" s="83" t="e">
        <f t="shared" si="2"/>
        <v>#DIV/0!</v>
      </c>
      <c r="Z6" s="83" t="e">
        <f t="shared" si="2"/>
        <v>#DIV/0!</v>
      </c>
      <c r="AA6" s="83" t="e">
        <f t="shared" si="2"/>
        <v>#DIV/0!</v>
      </c>
      <c r="AB6" s="83" t="e">
        <f t="shared" si="2"/>
        <v>#DIV/0!</v>
      </c>
      <c r="AC6" s="83" t="e">
        <f t="shared" si="2"/>
        <v>#DIV/0!</v>
      </c>
      <c r="AD6" s="83" t="e">
        <f t="shared" si="2"/>
        <v>#DIV/0!</v>
      </c>
      <c r="AE6" s="83" t="e">
        <f t="shared" si="2"/>
        <v>#DIV/0!</v>
      </c>
      <c r="AF6" s="83" t="e">
        <f t="shared" si="2"/>
        <v>#DIV/0!</v>
      </c>
      <c r="AG6" s="83" t="e">
        <f t="shared" si="2"/>
        <v>#DIV/0!</v>
      </c>
      <c r="AH6" s="83" t="e">
        <f t="shared" si="2"/>
        <v>#DIV/0!</v>
      </c>
      <c r="AI6" s="83" t="e">
        <f t="shared" ref="AI6:BJ6" si="3">AH6+AI13</f>
        <v>#DIV/0!</v>
      </c>
      <c r="AJ6" s="83" t="e">
        <f t="shared" si="3"/>
        <v>#DIV/0!</v>
      </c>
      <c r="AK6" s="83" t="e">
        <f t="shared" si="3"/>
        <v>#DIV/0!</v>
      </c>
      <c r="AL6" s="83" t="e">
        <f t="shared" si="3"/>
        <v>#DIV/0!</v>
      </c>
      <c r="AM6" s="83" t="e">
        <f t="shared" si="3"/>
        <v>#DIV/0!</v>
      </c>
      <c r="AN6" s="83" t="e">
        <f t="shared" si="3"/>
        <v>#DIV/0!</v>
      </c>
      <c r="AO6" s="83" t="e">
        <f t="shared" si="3"/>
        <v>#DIV/0!</v>
      </c>
      <c r="AP6" s="83" t="e">
        <f t="shared" si="3"/>
        <v>#DIV/0!</v>
      </c>
      <c r="AQ6" s="83" t="e">
        <f t="shared" si="3"/>
        <v>#DIV/0!</v>
      </c>
      <c r="AR6" s="83" t="e">
        <f t="shared" si="3"/>
        <v>#DIV/0!</v>
      </c>
      <c r="AS6" s="83" t="e">
        <f t="shared" si="3"/>
        <v>#DIV/0!</v>
      </c>
      <c r="AT6" s="83" t="e">
        <f t="shared" si="3"/>
        <v>#DIV/0!</v>
      </c>
      <c r="AU6" s="83" t="e">
        <f t="shared" si="3"/>
        <v>#DIV/0!</v>
      </c>
      <c r="AV6" s="83" t="e">
        <f t="shared" si="3"/>
        <v>#DIV/0!</v>
      </c>
      <c r="AW6" s="83" t="e">
        <f t="shared" si="3"/>
        <v>#DIV/0!</v>
      </c>
      <c r="AX6" s="83" t="e">
        <f t="shared" si="3"/>
        <v>#DIV/0!</v>
      </c>
      <c r="AY6" s="83" t="e">
        <f t="shared" si="3"/>
        <v>#DIV/0!</v>
      </c>
      <c r="AZ6" s="83" t="e">
        <f t="shared" si="3"/>
        <v>#DIV/0!</v>
      </c>
      <c r="BA6" s="83" t="e">
        <f t="shared" si="3"/>
        <v>#DIV/0!</v>
      </c>
      <c r="BB6" s="83" t="e">
        <f t="shared" si="3"/>
        <v>#DIV/0!</v>
      </c>
      <c r="BC6" s="83" t="e">
        <f t="shared" si="3"/>
        <v>#DIV/0!</v>
      </c>
      <c r="BD6" s="83" t="e">
        <f t="shared" si="3"/>
        <v>#DIV/0!</v>
      </c>
      <c r="BE6" s="83" t="e">
        <f t="shared" si="3"/>
        <v>#DIV/0!</v>
      </c>
      <c r="BF6" s="83" t="e">
        <f t="shared" si="3"/>
        <v>#DIV/0!</v>
      </c>
      <c r="BG6" s="83" t="e">
        <f t="shared" si="3"/>
        <v>#DIV/0!</v>
      </c>
      <c r="BH6" s="83" t="e">
        <f t="shared" si="3"/>
        <v>#DIV/0!</v>
      </c>
      <c r="BI6" s="83" t="e">
        <f t="shared" si="3"/>
        <v>#DIV/0!</v>
      </c>
      <c r="BJ6" s="83" t="e">
        <f t="shared" si="3"/>
        <v>#DIV/0!</v>
      </c>
      <c r="BK6" s="98"/>
    </row>
    <row r="7" spans="1:63" x14ac:dyDescent="0.35">
      <c r="A7" s="105" t="str">
        <f>'Dashboard 1'!E3</f>
        <v>Example Major refurbishment with extension
(Please insert a brief description)</v>
      </c>
      <c r="B7" s="95">
        <f>'Dashboard 1'!E13+'Dashboard 1'!E14</f>
        <v>0</v>
      </c>
      <c r="C7" s="83" t="e">
        <f t="shared" ref="C7:AH7" si="4">B7+C14</f>
        <v>#DIV/0!</v>
      </c>
      <c r="D7" s="83" t="e">
        <f t="shared" si="4"/>
        <v>#DIV/0!</v>
      </c>
      <c r="E7" s="83" t="e">
        <f t="shared" si="4"/>
        <v>#DIV/0!</v>
      </c>
      <c r="F7" s="83" t="e">
        <f t="shared" si="4"/>
        <v>#DIV/0!</v>
      </c>
      <c r="G7" s="83" t="e">
        <f t="shared" si="4"/>
        <v>#DIV/0!</v>
      </c>
      <c r="H7" s="83" t="e">
        <f t="shared" si="4"/>
        <v>#DIV/0!</v>
      </c>
      <c r="I7" s="83" t="e">
        <f t="shared" si="4"/>
        <v>#DIV/0!</v>
      </c>
      <c r="J7" s="83" t="e">
        <f t="shared" si="4"/>
        <v>#DIV/0!</v>
      </c>
      <c r="K7" s="83" t="e">
        <f t="shared" si="4"/>
        <v>#DIV/0!</v>
      </c>
      <c r="L7" s="83" t="e">
        <f t="shared" si="4"/>
        <v>#DIV/0!</v>
      </c>
      <c r="M7" s="83" t="e">
        <f t="shared" si="4"/>
        <v>#DIV/0!</v>
      </c>
      <c r="N7" s="83" t="e">
        <f t="shared" si="4"/>
        <v>#DIV/0!</v>
      </c>
      <c r="O7" s="83" t="e">
        <f t="shared" si="4"/>
        <v>#DIV/0!</v>
      </c>
      <c r="P7" s="83" t="e">
        <f t="shared" si="4"/>
        <v>#DIV/0!</v>
      </c>
      <c r="Q7" s="83" t="e">
        <f t="shared" si="4"/>
        <v>#DIV/0!</v>
      </c>
      <c r="R7" s="83" t="e">
        <f t="shared" si="4"/>
        <v>#DIV/0!</v>
      </c>
      <c r="S7" s="83" t="e">
        <f t="shared" si="4"/>
        <v>#DIV/0!</v>
      </c>
      <c r="T7" s="83" t="e">
        <f t="shared" si="4"/>
        <v>#DIV/0!</v>
      </c>
      <c r="U7" s="83" t="e">
        <f t="shared" si="4"/>
        <v>#DIV/0!</v>
      </c>
      <c r="V7" s="83" t="e">
        <f t="shared" si="4"/>
        <v>#DIV/0!</v>
      </c>
      <c r="W7" s="83" t="e">
        <f t="shared" si="4"/>
        <v>#DIV/0!</v>
      </c>
      <c r="X7" s="83" t="e">
        <f t="shared" si="4"/>
        <v>#DIV/0!</v>
      </c>
      <c r="Y7" s="83" t="e">
        <f t="shared" si="4"/>
        <v>#DIV/0!</v>
      </c>
      <c r="Z7" s="83" t="e">
        <f t="shared" si="4"/>
        <v>#DIV/0!</v>
      </c>
      <c r="AA7" s="83" t="e">
        <f t="shared" si="4"/>
        <v>#DIV/0!</v>
      </c>
      <c r="AB7" s="83" t="e">
        <f t="shared" si="4"/>
        <v>#DIV/0!</v>
      </c>
      <c r="AC7" s="83" t="e">
        <f t="shared" si="4"/>
        <v>#DIV/0!</v>
      </c>
      <c r="AD7" s="83" t="e">
        <f t="shared" si="4"/>
        <v>#DIV/0!</v>
      </c>
      <c r="AE7" s="83" t="e">
        <f t="shared" si="4"/>
        <v>#DIV/0!</v>
      </c>
      <c r="AF7" s="83" t="e">
        <f t="shared" si="4"/>
        <v>#DIV/0!</v>
      </c>
      <c r="AG7" s="83" t="e">
        <f t="shared" si="4"/>
        <v>#DIV/0!</v>
      </c>
      <c r="AH7" s="83" t="e">
        <f t="shared" si="4"/>
        <v>#DIV/0!</v>
      </c>
      <c r="AI7" s="83" t="e">
        <f t="shared" ref="AI7:BJ7" si="5">AH7+AI14</f>
        <v>#DIV/0!</v>
      </c>
      <c r="AJ7" s="83" t="e">
        <f t="shared" si="5"/>
        <v>#DIV/0!</v>
      </c>
      <c r="AK7" s="83" t="e">
        <f t="shared" si="5"/>
        <v>#DIV/0!</v>
      </c>
      <c r="AL7" s="83" t="e">
        <f t="shared" si="5"/>
        <v>#DIV/0!</v>
      </c>
      <c r="AM7" s="83" t="e">
        <f t="shared" si="5"/>
        <v>#DIV/0!</v>
      </c>
      <c r="AN7" s="83" t="e">
        <f t="shared" si="5"/>
        <v>#DIV/0!</v>
      </c>
      <c r="AO7" s="83" t="e">
        <f t="shared" si="5"/>
        <v>#DIV/0!</v>
      </c>
      <c r="AP7" s="83" t="e">
        <f t="shared" si="5"/>
        <v>#DIV/0!</v>
      </c>
      <c r="AQ7" s="83" t="e">
        <f t="shared" si="5"/>
        <v>#DIV/0!</v>
      </c>
      <c r="AR7" s="83" t="e">
        <f t="shared" si="5"/>
        <v>#DIV/0!</v>
      </c>
      <c r="AS7" s="83" t="e">
        <f t="shared" si="5"/>
        <v>#DIV/0!</v>
      </c>
      <c r="AT7" s="83" t="e">
        <f t="shared" si="5"/>
        <v>#DIV/0!</v>
      </c>
      <c r="AU7" s="83" t="e">
        <f t="shared" si="5"/>
        <v>#DIV/0!</v>
      </c>
      <c r="AV7" s="83" t="e">
        <f t="shared" si="5"/>
        <v>#DIV/0!</v>
      </c>
      <c r="AW7" s="83" t="e">
        <f t="shared" si="5"/>
        <v>#DIV/0!</v>
      </c>
      <c r="AX7" s="83" t="e">
        <f t="shared" si="5"/>
        <v>#DIV/0!</v>
      </c>
      <c r="AY7" s="83" t="e">
        <f t="shared" si="5"/>
        <v>#DIV/0!</v>
      </c>
      <c r="AZ7" s="83" t="e">
        <f t="shared" si="5"/>
        <v>#DIV/0!</v>
      </c>
      <c r="BA7" s="83" t="e">
        <f t="shared" si="5"/>
        <v>#DIV/0!</v>
      </c>
      <c r="BB7" s="83" t="e">
        <f t="shared" si="5"/>
        <v>#DIV/0!</v>
      </c>
      <c r="BC7" s="83" t="e">
        <f t="shared" si="5"/>
        <v>#DIV/0!</v>
      </c>
      <c r="BD7" s="83" t="e">
        <f t="shared" si="5"/>
        <v>#DIV/0!</v>
      </c>
      <c r="BE7" s="83" t="e">
        <f t="shared" si="5"/>
        <v>#DIV/0!</v>
      </c>
      <c r="BF7" s="83" t="e">
        <f t="shared" si="5"/>
        <v>#DIV/0!</v>
      </c>
      <c r="BG7" s="83" t="e">
        <f t="shared" si="5"/>
        <v>#DIV/0!</v>
      </c>
      <c r="BH7" s="83" t="e">
        <f t="shared" si="5"/>
        <v>#DIV/0!</v>
      </c>
      <c r="BI7" s="83" t="e">
        <f t="shared" si="5"/>
        <v>#DIV/0!</v>
      </c>
      <c r="BJ7" s="83" t="e">
        <f t="shared" si="5"/>
        <v>#DIV/0!</v>
      </c>
      <c r="BK7" s="98"/>
    </row>
    <row r="8" spans="1:63" x14ac:dyDescent="0.35">
      <c r="A8" s="105" t="str">
        <f>'Dashboard 1'!F3</f>
        <v>Example New build
(Please insert a brief description)</v>
      </c>
      <c r="B8" s="95">
        <f>'Dashboard 1'!F13+'Dashboard 1'!F14</f>
        <v>0</v>
      </c>
      <c r="C8" s="83" t="e">
        <f t="shared" ref="C8:AH8" si="6">B8+C15</f>
        <v>#DIV/0!</v>
      </c>
      <c r="D8" s="83" t="e">
        <f t="shared" si="6"/>
        <v>#DIV/0!</v>
      </c>
      <c r="E8" s="83" t="e">
        <f t="shared" si="6"/>
        <v>#DIV/0!</v>
      </c>
      <c r="F8" s="83" t="e">
        <f t="shared" si="6"/>
        <v>#DIV/0!</v>
      </c>
      <c r="G8" s="83" t="e">
        <f t="shared" si="6"/>
        <v>#DIV/0!</v>
      </c>
      <c r="H8" s="83" t="e">
        <f t="shared" si="6"/>
        <v>#DIV/0!</v>
      </c>
      <c r="I8" s="83" t="e">
        <f t="shared" si="6"/>
        <v>#DIV/0!</v>
      </c>
      <c r="J8" s="83" t="e">
        <f t="shared" si="6"/>
        <v>#DIV/0!</v>
      </c>
      <c r="K8" s="83" t="e">
        <f t="shared" si="6"/>
        <v>#DIV/0!</v>
      </c>
      <c r="L8" s="83" t="e">
        <f t="shared" si="6"/>
        <v>#DIV/0!</v>
      </c>
      <c r="M8" s="83" t="e">
        <f t="shared" si="6"/>
        <v>#DIV/0!</v>
      </c>
      <c r="N8" s="83" t="e">
        <f t="shared" si="6"/>
        <v>#DIV/0!</v>
      </c>
      <c r="O8" s="83" t="e">
        <f t="shared" si="6"/>
        <v>#DIV/0!</v>
      </c>
      <c r="P8" s="83" t="e">
        <f t="shared" si="6"/>
        <v>#DIV/0!</v>
      </c>
      <c r="Q8" s="83" t="e">
        <f t="shared" si="6"/>
        <v>#DIV/0!</v>
      </c>
      <c r="R8" s="83" t="e">
        <f t="shared" si="6"/>
        <v>#DIV/0!</v>
      </c>
      <c r="S8" s="83" t="e">
        <f t="shared" si="6"/>
        <v>#DIV/0!</v>
      </c>
      <c r="T8" s="83" t="e">
        <f t="shared" si="6"/>
        <v>#DIV/0!</v>
      </c>
      <c r="U8" s="83" t="e">
        <f t="shared" si="6"/>
        <v>#DIV/0!</v>
      </c>
      <c r="V8" s="83" t="e">
        <f t="shared" si="6"/>
        <v>#DIV/0!</v>
      </c>
      <c r="W8" s="83" t="e">
        <f t="shared" si="6"/>
        <v>#DIV/0!</v>
      </c>
      <c r="X8" s="83" t="e">
        <f t="shared" si="6"/>
        <v>#DIV/0!</v>
      </c>
      <c r="Y8" s="83" t="e">
        <f t="shared" si="6"/>
        <v>#DIV/0!</v>
      </c>
      <c r="Z8" s="83" t="e">
        <f t="shared" si="6"/>
        <v>#DIV/0!</v>
      </c>
      <c r="AA8" s="83" t="e">
        <f t="shared" si="6"/>
        <v>#DIV/0!</v>
      </c>
      <c r="AB8" s="83" t="e">
        <f t="shared" si="6"/>
        <v>#DIV/0!</v>
      </c>
      <c r="AC8" s="83" t="e">
        <f t="shared" si="6"/>
        <v>#DIV/0!</v>
      </c>
      <c r="AD8" s="83" t="e">
        <f t="shared" si="6"/>
        <v>#DIV/0!</v>
      </c>
      <c r="AE8" s="83" t="e">
        <f t="shared" si="6"/>
        <v>#DIV/0!</v>
      </c>
      <c r="AF8" s="83" t="e">
        <f t="shared" si="6"/>
        <v>#DIV/0!</v>
      </c>
      <c r="AG8" s="83" t="e">
        <f t="shared" si="6"/>
        <v>#DIV/0!</v>
      </c>
      <c r="AH8" s="83" t="e">
        <f t="shared" si="6"/>
        <v>#DIV/0!</v>
      </c>
      <c r="AI8" s="83" t="e">
        <f t="shared" ref="AI8:BJ8" si="7">AH8+AI15</f>
        <v>#DIV/0!</v>
      </c>
      <c r="AJ8" s="83" t="e">
        <f t="shared" si="7"/>
        <v>#DIV/0!</v>
      </c>
      <c r="AK8" s="83" t="e">
        <f t="shared" si="7"/>
        <v>#DIV/0!</v>
      </c>
      <c r="AL8" s="83" t="e">
        <f t="shared" si="7"/>
        <v>#DIV/0!</v>
      </c>
      <c r="AM8" s="83" t="e">
        <f t="shared" si="7"/>
        <v>#DIV/0!</v>
      </c>
      <c r="AN8" s="83" t="e">
        <f t="shared" si="7"/>
        <v>#DIV/0!</v>
      </c>
      <c r="AO8" s="83" t="e">
        <f t="shared" si="7"/>
        <v>#DIV/0!</v>
      </c>
      <c r="AP8" s="83" t="e">
        <f t="shared" si="7"/>
        <v>#DIV/0!</v>
      </c>
      <c r="AQ8" s="83" t="e">
        <f t="shared" si="7"/>
        <v>#DIV/0!</v>
      </c>
      <c r="AR8" s="83" t="e">
        <f t="shared" si="7"/>
        <v>#DIV/0!</v>
      </c>
      <c r="AS8" s="83" t="e">
        <f t="shared" si="7"/>
        <v>#DIV/0!</v>
      </c>
      <c r="AT8" s="83" t="e">
        <f t="shared" si="7"/>
        <v>#DIV/0!</v>
      </c>
      <c r="AU8" s="83" t="e">
        <f t="shared" si="7"/>
        <v>#DIV/0!</v>
      </c>
      <c r="AV8" s="83" t="e">
        <f t="shared" si="7"/>
        <v>#DIV/0!</v>
      </c>
      <c r="AW8" s="83" t="e">
        <f t="shared" si="7"/>
        <v>#DIV/0!</v>
      </c>
      <c r="AX8" s="83" t="e">
        <f t="shared" si="7"/>
        <v>#DIV/0!</v>
      </c>
      <c r="AY8" s="83" t="e">
        <f t="shared" si="7"/>
        <v>#DIV/0!</v>
      </c>
      <c r="AZ8" s="83" t="e">
        <f t="shared" si="7"/>
        <v>#DIV/0!</v>
      </c>
      <c r="BA8" s="83" t="e">
        <f t="shared" si="7"/>
        <v>#DIV/0!</v>
      </c>
      <c r="BB8" s="83" t="e">
        <f t="shared" si="7"/>
        <v>#DIV/0!</v>
      </c>
      <c r="BC8" s="83" t="e">
        <f t="shared" si="7"/>
        <v>#DIV/0!</v>
      </c>
      <c r="BD8" s="83" t="e">
        <f t="shared" si="7"/>
        <v>#DIV/0!</v>
      </c>
      <c r="BE8" s="83" t="e">
        <f t="shared" si="7"/>
        <v>#DIV/0!</v>
      </c>
      <c r="BF8" s="83" t="e">
        <f t="shared" si="7"/>
        <v>#DIV/0!</v>
      </c>
      <c r="BG8" s="83" t="e">
        <f t="shared" si="7"/>
        <v>#DIV/0!</v>
      </c>
      <c r="BH8" s="83" t="e">
        <f t="shared" si="7"/>
        <v>#DIV/0!</v>
      </c>
      <c r="BI8" s="83" t="e">
        <f t="shared" si="7"/>
        <v>#DIV/0!</v>
      </c>
      <c r="BJ8" s="83" t="e">
        <f t="shared" si="7"/>
        <v>#DIV/0!</v>
      </c>
      <c r="BK8" s="98"/>
    </row>
    <row r="9" spans="1:63" x14ac:dyDescent="0.35">
      <c r="A9" s="235" t="str">
        <f>'Dashboard 1'!G3</f>
        <v>Please insert a brief description</v>
      </c>
      <c r="B9" s="95">
        <f>'Dashboard 1'!G13+'Dashboard 1'!G14</f>
        <v>0</v>
      </c>
      <c r="C9" s="83" t="e">
        <f t="shared" ref="C9:AH9" si="8">B9+C16</f>
        <v>#DIV/0!</v>
      </c>
      <c r="D9" s="83" t="e">
        <f t="shared" si="8"/>
        <v>#DIV/0!</v>
      </c>
      <c r="E9" s="83" t="e">
        <f t="shared" si="8"/>
        <v>#DIV/0!</v>
      </c>
      <c r="F9" s="83" t="e">
        <f t="shared" si="8"/>
        <v>#DIV/0!</v>
      </c>
      <c r="G9" s="83" t="e">
        <f t="shared" si="8"/>
        <v>#DIV/0!</v>
      </c>
      <c r="H9" s="83" t="e">
        <f t="shared" si="8"/>
        <v>#DIV/0!</v>
      </c>
      <c r="I9" s="83" t="e">
        <f t="shared" si="8"/>
        <v>#DIV/0!</v>
      </c>
      <c r="J9" s="83" t="e">
        <f t="shared" si="8"/>
        <v>#DIV/0!</v>
      </c>
      <c r="K9" s="83" t="e">
        <f t="shared" si="8"/>
        <v>#DIV/0!</v>
      </c>
      <c r="L9" s="83" t="e">
        <f t="shared" si="8"/>
        <v>#DIV/0!</v>
      </c>
      <c r="M9" s="83" t="e">
        <f t="shared" si="8"/>
        <v>#DIV/0!</v>
      </c>
      <c r="N9" s="83" t="e">
        <f t="shared" si="8"/>
        <v>#DIV/0!</v>
      </c>
      <c r="O9" s="83" t="e">
        <f t="shared" si="8"/>
        <v>#DIV/0!</v>
      </c>
      <c r="P9" s="83" t="e">
        <f t="shared" si="8"/>
        <v>#DIV/0!</v>
      </c>
      <c r="Q9" s="83" t="e">
        <f t="shared" si="8"/>
        <v>#DIV/0!</v>
      </c>
      <c r="R9" s="83" t="e">
        <f t="shared" si="8"/>
        <v>#DIV/0!</v>
      </c>
      <c r="S9" s="83" t="e">
        <f t="shared" si="8"/>
        <v>#DIV/0!</v>
      </c>
      <c r="T9" s="83" t="e">
        <f t="shared" si="8"/>
        <v>#DIV/0!</v>
      </c>
      <c r="U9" s="83" t="e">
        <f t="shared" si="8"/>
        <v>#DIV/0!</v>
      </c>
      <c r="V9" s="83" t="e">
        <f t="shared" si="8"/>
        <v>#DIV/0!</v>
      </c>
      <c r="W9" s="83" t="e">
        <f t="shared" si="8"/>
        <v>#DIV/0!</v>
      </c>
      <c r="X9" s="83" t="e">
        <f t="shared" si="8"/>
        <v>#DIV/0!</v>
      </c>
      <c r="Y9" s="83" t="e">
        <f t="shared" si="8"/>
        <v>#DIV/0!</v>
      </c>
      <c r="Z9" s="83" t="e">
        <f t="shared" si="8"/>
        <v>#DIV/0!</v>
      </c>
      <c r="AA9" s="83" t="e">
        <f t="shared" si="8"/>
        <v>#DIV/0!</v>
      </c>
      <c r="AB9" s="83" t="e">
        <f t="shared" si="8"/>
        <v>#DIV/0!</v>
      </c>
      <c r="AC9" s="83" t="e">
        <f t="shared" si="8"/>
        <v>#DIV/0!</v>
      </c>
      <c r="AD9" s="83" t="e">
        <f t="shared" si="8"/>
        <v>#DIV/0!</v>
      </c>
      <c r="AE9" s="83" t="e">
        <f t="shared" si="8"/>
        <v>#DIV/0!</v>
      </c>
      <c r="AF9" s="83" t="e">
        <f t="shared" si="8"/>
        <v>#DIV/0!</v>
      </c>
      <c r="AG9" s="83" t="e">
        <f t="shared" si="8"/>
        <v>#DIV/0!</v>
      </c>
      <c r="AH9" s="83" t="e">
        <f t="shared" si="8"/>
        <v>#DIV/0!</v>
      </c>
      <c r="AI9" s="83" t="e">
        <f t="shared" ref="AI9:BJ9" si="9">AH9+AI16</f>
        <v>#DIV/0!</v>
      </c>
      <c r="AJ9" s="83" t="e">
        <f t="shared" si="9"/>
        <v>#DIV/0!</v>
      </c>
      <c r="AK9" s="83" t="e">
        <f t="shared" si="9"/>
        <v>#DIV/0!</v>
      </c>
      <c r="AL9" s="83" t="e">
        <f t="shared" si="9"/>
        <v>#DIV/0!</v>
      </c>
      <c r="AM9" s="83" t="e">
        <f t="shared" si="9"/>
        <v>#DIV/0!</v>
      </c>
      <c r="AN9" s="83" t="e">
        <f t="shared" si="9"/>
        <v>#DIV/0!</v>
      </c>
      <c r="AO9" s="83" t="e">
        <f t="shared" si="9"/>
        <v>#DIV/0!</v>
      </c>
      <c r="AP9" s="83" t="e">
        <f t="shared" si="9"/>
        <v>#DIV/0!</v>
      </c>
      <c r="AQ9" s="83" t="e">
        <f t="shared" si="9"/>
        <v>#DIV/0!</v>
      </c>
      <c r="AR9" s="83" t="e">
        <f t="shared" si="9"/>
        <v>#DIV/0!</v>
      </c>
      <c r="AS9" s="83" t="e">
        <f t="shared" si="9"/>
        <v>#DIV/0!</v>
      </c>
      <c r="AT9" s="83" t="e">
        <f t="shared" si="9"/>
        <v>#DIV/0!</v>
      </c>
      <c r="AU9" s="83" t="e">
        <f t="shared" si="9"/>
        <v>#DIV/0!</v>
      </c>
      <c r="AV9" s="83" t="e">
        <f t="shared" si="9"/>
        <v>#DIV/0!</v>
      </c>
      <c r="AW9" s="83" t="e">
        <f t="shared" si="9"/>
        <v>#DIV/0!</v>
      </c>
      <c r="AX9" s="83" t="e">
        <f t="shared" si="9"/>
        <v>#DIV/0!</v>
      </c>
      <c r="AY9" s="83" t="e">
        <f t="shared" si="9"/>
        <v>#DIV/0!</v>
      </c>
      <c r="AZ9" s="83" t="e">
        <f t="shared" si="9"/>
        <v>#DIV/0!</v>
      </c>
      <c r="BA9" s="83" t="e">
        <f t="shared" si="9"/>
        <v>#DIV/0!</v>
      </c>
      <c r="BB9" s="83" t="e">
        <f t="shared" si="9"/>
        <v>#DIV/0!</v>
      </c>
      <c r="BC9" s="83" t="e">
        <f t="shared" si="9"/>
        <v>#DIV/0!</v>
      </c>
      <c r="BD9" s="83" t="e">
        <f t="shared" si="9"/>
        <v>#DIV/0!</v>
      </c>
      <c r="BE9" s="83" t="e">
        <f t="shared" si="9"/>
        <v>#DIV/0!</v>
      </c>
      <c r="BF9" s="83" t="e">
        <f t="shared" si="9"/>
        <v>#DIV/0!</v>
      </c>
      <c r="BG9" s="83" t="e">
        <f t="shared" si="9"/>
        <v>#DIV/0!</v>
      </c>
      <c r="BH9" s="83" t="e">
        <f t="shared" si="9"/>
        <v>#DIV/0!</v>
      </c>
      <c r="BI9" s="83" t="e">
        <f t="shared" si="9"/>
        <v>#DIV/0!</v>
      </c>
      <c r="BJ9" s="83" t="e">
        <f t="shared" si="9"/>
        <v>#DIV/0!</v>
      </c>
      <c r="BK9" s="237"/>
    </row>
    <row r="10" spans="1:63" x14ac:dyDescent="0.35">
      <c r="A10" s="235" t="str">
        <f>'Dashboard 1'!H3</f>
        <v>Please insert a brief description (2)</v>
      </c>
      <c r="B10" s="236">
        <f>'Dashboard 1'!H13+'Dashboard 1'!H14</f>
        <v>0</v>
      </c>
      <c r="C10" s="83" t="e">
        <f t="shared" ref="C10:AH10" si="10">B10+C17</f>
        <v>#DIV/0!</v>
      </c>
      <c r="D10" s="83" t="e">
        <f t="shared" si="10"/>
        <v>#DIV/0!</v>
      </c>
      <c r="E10" s="83" t="e">
        <f t="shared" si="10"/>
        <v>#DIV/0!</v>
      </c>
      <c r="F10" s="83" t="e">
        <f t="shared" si="10"/>
        <v>#DIV/0!</v>
      </c>
      <c r="G10" s="83" t="e">
        <f t="shared" si="10"/>
        <v>#DIV/0!</v>
      </c>
      <c r="H10" s="83" t="e">
        <f t="shared" si="10"/>
        <v>#DIV/0!</v>
      </c>
      <c r="I10" s="83" t="e">
        <f t="shared" si="10"/>
        <v>#DIV/0!</v>
      </c>
      <c r="J10" s="83" t="e">
        <f t="shared" si="10"/>
        <v>#DIV/0!</v>
      </c>
      <c r="K10" s="83" t="e">
        <f t="shared" si="10"/>
        <v>#DIV/0!</v>
      </c>
      <c r="L10" s="83" t="e">
        <f t="shared" si="10"/>
        <v>#DIV/0!</v>
      </c>
      <c r="M10" s="83" t="e">
        <f t="shared" si="10"/>
        <v>#DIV/0!</v>
      </c>
      <c r="N10" s="83" t="e">
        <f t="shared" si="10"/>
        <v>#DIV/0!</v>
      </c>
      <c r="O10" s="83" t="e">
        <f t="shared" si="10"/>
        <v>#DIV/0!</v>
      </c>
      <c r="P10" s="83" t="e">
        <f t="shared" si="10"/>
        <v>#DIV/0!</v>
      </c>
      <c r="Q10" s="83" t="e">
        <f t="shared" si="10"/>
        <v>#DIV/0!</v>
      </c>
      <c r="R10" s="83" t="e">
        <f t="shared" si="10"/>
        <v>#DIV/0!</v>
      </c>
      <c r="S10" s="83" t="e">
        <f t="shared" si="10"/>
        <v>#DIV/0!</v>
      </c>
      <c r="T10" s="83" t="e">
        <f t="shared" si="10"/>
        <v>#DIV/0!</v>
      </c>
      <c r="U10" s="83" t="e">
        <f t="shared" si="10"/>
        <v>#DIV/0!</v>
      </c>
      <c r="V10" s="83" t="e">
        <f t="shared" si="10"/>
        <v>#DIV/0!</v>
      </c>
      <c r="W10" s="83" t="e">
        <f t="shared" si="10"/>
        <v>#DIV/0!</v>
      </c>
      <c r="X10" s="83" t="e">
        <f t="shared" si="10"/>
        <v>#DIV/0!</v>
      </c>
      <c r="Y10" s="83" t="e">
        <f t="shared" si="10"/>
        <v>#DIV/0!</v>
      </c>
      <c r="Z10" s="83" t="e">
        <f t="shared" si="10"/>
        <v>#DIV/0!</v>
      </c>
      <c r="AA10" s="83" t="e">
        <f t="shared" si="10"/>
        <v>#DIV/0!</v>
      </c>
      <c r="AB10" s="83" t="e">
        <f t="shared" si="10"/>
        <v>#DIV/0!</v>
      </c>
      <c r="AC10" s="83" t="e">
        <f t="shared" si="10"/>
        <v>#DIV/0!</v>
      </c>
      <c r="AD10" s="83" t="e">
        <f t="shared" si="10"/>
        <v>#DIV/0!</v>
      </c>
      <c r="AE10" s="83" t="e">
        <f t="shared" si="10"/>
        <v>#DIV/0!</v>
      </c>
      <c r="AF10" s="83" t="e">
        <f t="shared" si="10"/>
        <v>#DIV/0!</v>
      </c>
      <c r="AG10" s="83" t="e">
        <f t="shared" si="10"/>
        <v>#DIV/0!</v>
      </c>
      <c r="AH10" s="83" t="e">
        <f t="shared" si="10"/>
        <v>#DIV/0!</v>
      </c>
      <c r="AI10" s="83" t="e">
        <f t="shared" ref="AI10:BJ10" si="11">AH10+AI17</f>
        <v>#DIV/0!</v>
      </c>
      <c r="AJ10" s="83" t="e">
        <f t="shared" si="11"/>
        <v>#DIV/0!</v>
      </c>
      <c r="AK10" s="83" t="e">
        <f t="shared" si="11"/>
        <v>#DIV/0!</v>
      </c>
      <c r="AL10" s="83" t="e">
        <f t="shared" si="11"/>
        <v>#DIV/0!</v>
      </c>
      <c r="AM10" s="83" t="e">
        <f t="shared" si="11"/>
        <v>#DIV/0!</v>
      </c>
      <c r="AN10" s="83" t="e">
        <f t="shared" si="11"/>
        <v>#DIV/0!</v>
      </c>
      <c r="AO10" s="83" t="e">
        <f t="shared" si="11"/>
        <v>#DIV/0!</v>
      </c>
      <c r="AP10" s="83" t="e">
        <f t="shared" si="11"/>
        <v>#DIV/0!</v>
      </c>
      <c r="AQ10" s="83" t="e">
        <f t="shared" si="11"/>
        <v>#DIV/0!</v>
      </c>
      <c r="AR10" s="83" t="e">
        <f t="shared" si="11"/>
        <v>#DIV/0!</v>
      </c>
      <c r="AS10" s="83" t="e">
        <f t="shared" si="11"/>
        <v>#DIV/0!</v>
      </c>
      <c r="AT10" s="83" t="e">
        <f t="shared" si="11"/>
        <v>#DIV/0!</v>
      </c>
      <c r="AU10" s="83" t="e">
        <f t="shared" si="11"/>
        <v>#DIV/0!</v>
      </c>
      <c r="AV10" s="83" t="e">
        <f t="shared" si="11"/>
        <v>#DIV/0!</v>
      </c>
      <c r="AW10" s="83" t="e">
        <f t="shared" si="11"/>
        <v>#DIV/0!</v>
      </c>
      <c r="AX10" s="83" t="e">
        <f t="shared" si="11"/>
        <v>#DIV/0!</v>
      </c>
      <c r="AY10" s="83" t="e">
        <f t="shared" si="11"/>
        <v>#DIV/0!</v>
      </c>
      <c r="AZ10" s="83" t="e">
        <f t="shared" si="11"/>
        <v>#DIV/0!</v>
      </c>
      <c r="BA10" s="83" t="e">
        <f t="shared" si="11"/>
        <v>#DIV/0!</v>
      </c>
      <c r="BB10" s="83" t="e">
        <f t="shared" si="11"/>
        <v>#DIV/0!</v>
      </c>
      <c r="BC10" s="83" t="e">
        <f t="shared" si="11"/>
        <v>#DIV/0!</v>
      </c>
      <c r="BD10" s="83" t="e">
        <f t="shared" si="11"/>
        <v>#DIV/0!</v>
      </c>
      <c r="BE10" s="83" t="e">
        <f t="shared" si="11"/>
        <v>#DIV/0!</v>
      </c>
      <c r="BF10" s="83" t="e">
        <f t="shared" si="11"/>
        <v>#DIV/0!</v>
      </c>
      <c r="BG10" s="83" t="e">
        <f t="shared" si="11"/>
        <v>#DIV/0!</v>
      </c>
      <c r="BH10" s="83" t="e">
        <f t="shared" si="11"/>
        <v>#DIV/0!</v>
      </c>
      <c r="BI10" s="83" t="e">
        <f t="shared" si="11"/>
        <v>#DIV/0!</v>
      </c>
      <c r="BJ10" s="83" t="e">
        <f t="shared" si="11"/>
        <v>#DIV/0!</v>
      </c>
      <c r="BK10" s="237"/>
    </row>
    <row r="11" spans="1:63" ht="49.5" customHeight="1" x14ac:dyDescent="0.35">
      <c r="A11" s="99" t="s">
        <v>194</v>
      </c>
      <c r="B11" s="86" t="s">
        <v>108</v>
      </c>
      <c r="C11" s="79" t="s">
        <v>96</v>
      </c>
      <c r="D11" s="79" t="s">
        <v>96</v>
      </c>
      <c r="E11" s="79" t="s">
        <v>96</v>
      </c>
      <c r="F11" s="79" t="s">
        <v>96</v>
      </c>
      <c r="G11" s="79" t="s">
        <v>96</v>
      </c>
      <c r="H11" s="79" t="s">
        <v>96</v>
      </c>
      <c r="I11" s="79" t="s">
        <v>96</v>
      </c>
      <c r="J11" s="79" t="s">
        <v>96</v>
      </c>
      <c r="K11" s="79" t="s">
        <v>96</v>
      </c>
      <c r="L11" s="79" t="s">
        <v>96</v>
      </c>
      <c r="M11" s="79" t="s">
        <v>96</v>
      </c>
      <c r="N11" s="79" t="s">
        <v>96</v>
      </c>
      <c r="O11" s="79" t="s">
        <v>96</v>
      </c>
      <c r="P11" s="79" t="s">
        <v>96</v>
      </c>
      <c r="Q11" s="79" t="s">
        <v>96</v>
      </c>
      <c r="R11" s="80" t="s">
        <v>148</v>
      </c>
      <c r="S11" s="79" t="s">
        <v>96</v>
      </c>
      <c r="T11" s="79" t="s">
        <v>96</v>
      </c>
      <c r="U11" s="79" t="s">
        <v>96</v>
      </c>
      <c r="V11" s="79" t="s">
        <v>96</v>
      </c>
      <c r="W11" s="79" t="s">
        <v>96</v>
      </c>
      <c r="X11" s="79" t="s">
        <v>96</v>
      </c>
      <c r="Y11" s="79" t="s">
        <v>96</v>
      </c>
      <c r="Z11" s="79" t="s">
        <v>96</v>
      </c>
      <c r="AA11" s="79" t="s">
        <v>96</v>
      </c>
      <c r="AB11" s="79" t="s">
        <v>96</v>
      </c>
      <c r="AC11" s="79" t="s">
        <v>96</v>
      </c>
      <c r="AD11" s="79" t="s">
        <v>96</v>
      </c>
      <c r="AE11" s="79" t="s">
        <v>96</v>
      </c>
      <c r="AF11" s="79" t="s">
        <v>96</v>
      </c>
      <c r="AG11" s="80" t="s">
        <v>148</v>
      </c>
      <c r="AH11" s="79" t="s">
        <v>96</v>
      </c>
      <c r="AI11" s="79" t="s">
        <v>96</v>
      </c>
      <c r="AJ11" s="79" t="s">
        <v>96</v>
      </c>
      <c r="AK11" s="79" t="s">
        <v>96</v>
      </c>
      <c r="AL11" s="79" t="s">
        <v>96</v>
      </c>
      <c r="AM11" s="79" t="s">
        <v>96</v>
      </c>
      <c r="AN11" s="79" t="s">
        <v>96</v>
      </c>
      <c r="AO11" s="79" t="s">
        <v>96</v>
      </c>
      <c r="AP11" s="79" t="s">
        <v>96</v>
      </c>
      <c r="AQ11" s="79" t="s">
        <v>96</v>
      </c>
      <c r="AR11" s="79" t="s">
        <v>96</v>
      </c>
      <c r="AS11" s="79" t="s">
        <v>96</v>
      </c>
      <c r="AT11" s="79" t="s">
        <v>96</v>
      </c>
      <c r="AU11" s="79" t="s">
        <v>96</v>
      </c>
      <c r="AV11" s="80" t="s">
        <v>148</v>
      </c>
      <c r="AW11" s="79" t="s">
        <v>96</v>
      </c>
      <c r="AX11" s="79" t="s">
        <v>96</v>
      </c>
      <c r="AY11" s="79" t="s">
        <v>96</v>
      </c>
      <c r="AZ11" s="79" t="s">
        <v>96</v>
      </c>
      <c r="BA11" s="79" t="s">
        <v>96</v>
      </c>
      <c r="BB11" s="79" t="s">
        <v>96</v>
      </c>
      <c r="BC11" s="79" t="s">
        <v>96</v>
      </c>
      <c r="BD11" s="79" t="s">
        <v>96</v>
      </c>
      <c r="BE11" s="79" t="s">
        <v>96</v>
      </c>
      <c r="BF11" s="79" t="s">
        <v>96</v>
      </c>
      <c r="BG11" s="79" t="s">
        <v>96</v>
      </c>
      <c r="BH11" s="79" t="s">
        <v>96</v>
      </c>
      <c r="BI11" s="79" t="s">
        <v>96</v>
      </c>
      <c r="BJ11" s="79" t="s">
        <v>96</v>
      </c>
      <c r="BK11" s="100" t="s">
        <v>98</v>
      </c>
    </row>
    <row r="12" spans="1:63" x14ac:dyDescent="0.35">
      <c r="A12" s="106" t="str">
        <f t="shared" ref="A12:A17" si="12">A5</f>
        <v>Example Minor refurbishment
(Please insert a brief description)</v>
      </c>
      <c r="B12" s="82">
        <v>0</v>
      </c>
      <c r="C12" s="83" t="e">
        <f>'Dashboard 1'!C19/'Dashboard 1'!C6</f>
        <v>#DIV/0!</v>
      </c>
      <c r="D12" s="83" t="e">
        <f>$C$12</f>
        <v>#DIV/0!</v>
      </c>
      <c r="E12" s="83" t="e">
        <f t="shared" ref="E12:BJ12" si="13">$C$12</f>
        <v>#DIV/0!</v>
      </c>
      <c r="F12" s="83" t="e">
        <f t="shared" si="13"/>
        <v>#DIV/0!</v>
      </c>
      <c r="G12" s="83" t="e">
        <f t="shared" si="13"/>
        <v>#DIV/0!</v>
      </c>
      <c r="H12" s="83" t="e">
        <f t="shared" si="13"/>
        <v>#DIV/0!</v>
      </c>
      <c r="I12" s="83" t="e">
        <f t="shared" si="13"/>
        <v>#DIV/0!</v>
      </c>
      <c r="J12" s="83" t="e">
        <f t="shared" si="13"/>
        <v>#DIV/0!</v>
      </c>
      <c r="K12" s="83" t="e">
        <f t="shared" si="13"/>
        <v>#DIV/0!</v>
      </c>
      <c r="L12" s="83" t="e">
        <f t="shared" si="13"/>
        <v>#DIV/0!</v>
      </c>
      <c r="M12" s="83" t="e">
        <f t="shared" si="13"/>
        <v>#DIV/0!</v>
      </c>
      <c r="N12" s="83" t="e">
        <f t="shared" si="13"/>
        <v>#DIV/0!</v>
      </c>
      <c r="O12" s="83" t="e">
        <f t="shared" si="13"/>
        <v>#DIV/0!</v>
      </c>
      <c r="P12" s="83" t="e">
        <f t="shared" si="13"/>
        <v>#DIV/0!</v>
      </c>
      <c r="Q12" s="83" t="e">
        <f t="shared" si="13"/>
        <v>#DIV/0!</v>
      </c>
      <c r="R12" s="83" t="e">
        <f>Q12+('Dashboard 1'!C15/3)</f>
        <v>#DIV/0!</v>
      </c>
      <c r="S12" s="83" t="e">
        <f t="shared" si="13"/>
        <v>#DIV/0!</v>
      </c>
      <c r="T12" s="83" t="e">
        <f t="shared" si="13"/>
        <v>#DIV/0!</v>
      </c>
      <c r="U12" s="83" t="e">
        <f t="shared" si="13"/>
        <v>#DIV/0!</v>
      </c>
      <c r="V12" s="83" t="e">
        <f t="shared" si="13"/>
        <v>#DIV/0!</v>
      </c>
      <c r="W12" s="83" t="e">
        <f t="shared" si="13"/>
        <v>#DIV/0!</v>
      </c>
      <c r="X12" s="83" t="e">
        <f t="shared" si="13"/>
        <v>#DIV/0!</v>
      </c>
      <c r="Y12" s="83" t="e">
        <f t="shared" si="13"/>
        <v>#DIV/0!</v>
      </c>
      <c r="Z12" s="83" t="e">
        <f t="shared" si="13"/>
        <v>#DIV/0!</v>
      </c>
      <c r="AA12" s="83" t="e">
        <f t="shared" si="13"/>
        <v>#DIV/0!</v>
      </c>
      <c r="AB12" s="83" t="e">
        <f t="shared" si="13"/>
        <v>#DIV/0!</v>
      </c>
      <c r="AC12" s="83" t="e">
        <f t="shared" si="13"/>
        <v>#DIV/0!</v>
      </c>
      <c r="AD12" s="83" t="e">
        <f t="shared" si="13"/>
        <v>#DIV/0!</v>
      </c>
      <c r="AE12" s="83" t="e">
        <f t="shared" si="13"/>
        <v>#DIV/0!</v>
      </c>
      <c r="AF12" s="83" t="e">
        <f t="shared" si="13"/>
        <v>#DIV/0!</v>
      </c>
      <c r="AG12" s="83" t="e">
        <f>$R12</f>
        <v>#DIV/0!</v>
      </c>
      <c r="AH12" s="83" t="e">
        <f t="shared" si="13"/>
        <v>#DIV/0!</v>
      </c>
      <c r="AI12" s="83" t="e">
        <f t="shared" si="13"/>
        <v>#DIV/0!</v>
      </c>
      <c r="AJ12" s="83" t="e">
        <f t="shared" si="13"/>
        <v>#DIV/0!</v>
      </c>
      <c r="AK12" s="83" t="e">
        <f t="shared" si="13"/>
        <v>#DIV/0!</v>
      </c>
      <c r="AL12" s="83" t="e">
        <f t="shared" si="13"/>
        <v>#DIV/0!</v>
      </c>
      <c r="AM12" s="83" t="e">
        <f t="shared" si="13"/>
        <v>#DIV/0!</v>
      </c>
      <c r="AN12" s="83" t="e">
        <f t="shared" si="13"/>
        <v>#DIV/0!</v>
      </c>
      <c r="AO12" s="83" t="e">
        <f t="shared" si="13"/>
        <v>#DIV/0!</v>
      </c>
      <c r="AP12" s="83" t="e">
        <f t="shared" si="13"/>
        <v>#DIV/0!</v>
      </c>
      <c r="AQ12" s="83" t="e">
        <f t="shared" si="13"/>
        <v>#DIV/0!</v>
      </c>
      <c r="AR12" s="83" t="e">
        <f t="shared" si="13"/>
        <v>#DIV/0!</v>
      </c>
      <c r="AS12" s="83" t="e">
        <f t="shared" si="13"/>
        <v>#DIV/0!</v>
      </c>
      <c r="AT12" s="83" t="e">
        <f t="shared" si="13"/>
        <v>#DIV/0!</v>
      </c>
      <c r="AU12" s="83" t="e">
        <f t="shared" si="13"/>
        <v>#DIV/0!</v>
      </c>
      <c r="AV12" s="83" t="e">
        <f>$R12</f>
        <v>#DIV/0!</v>
      </c>
      <c r="AW12" s="83" t="e">
        <f t="shared" si="13"/>
        <v>#DIV/0!</v>
      </c>
      <c r="AX12" s="83" t="e">
        <f t="shared" si="13"/>
        <v>#DIV/0!</v>
      </c>
      <c r="AY12" s="83" t="e">
        <f t="shared" si="13"/>
        <v>#DIV/0!</v>
      </c>
      <c r="AZ12" s="83" t="e">
        <f t="shared" si="13"/>
        <v>#DIV/0!</v>
      </c>
      <c r="BA12" s="83" t="e">
        <f t="shared" si="13"/>
        <v>#DIV/0!</v>
      </c>
      <c r="BB12" s="83" t="e">
        <f t="shared" si="13"/>
        <v>#DIV/0!</v>
      </c>
      <c r="BC12" s="83" t="e">
        <f t="shared" si="13"/>
        <v>#DIV/0!</v>
      </c>
      <c r="BD12" s="83" t="e">
        <f t="shared" si="13"/>
        <v>#DIV/0!</v>
      </c>
      <c r="BE12" s="83" t="e">
        <f t="shared" si="13"/>
        <v>#DIV/0!</v>
      </c>
      <c r="BF12" s="83" t="e">
        <f t="shared" si="13"/>
        <v>#DIV/0!</v>
      </c>
      <c r="BG12" s="83" t="e">
        <f t="shared" si="13"/>
        <v>#DIV/0!</v>
      </c>
      <c r="BH12" s="83" t="e">
        <f t="shared" si="13"/>
        <v>#DIV/0!</v>
      </c>
      <c r="BI12" s="83" t="e">
        <f t="shared" si="13"/>
        <v>#DIV/0!</v>
      </c>
      <c r="BJ12" s="83" t="e">
        <f t="shared" si="13"/>
        <v>#DIV/0!</v>
      </c>
      <c r="BK12" s="101"/>
    </row>
    <row r="13" spans="1:63" x14ac:dyDescent="0.35">
      <c r="A13" s="106" t="str">
        <f t="shared" si="12"/>
        <v>Example Major refurbishment
(Please insert a brief description)</v>
      </c>
      <c r="B13" s="54">
        <v>0</v>
      </c>
      <c r="C13" s="83" t="e">
        <f>'Dashboard 1'!D19/'Dashboard 1'!D6</f>
        <v>#DIV/0!</v>
      </c>
      <c r="D13" s="83" t="e">
        <f>$C$13</f>
        <v>#DIV/0!</v>
      </c>
      <c r="E13" s="83" t="e">
        <f t="shared" ref="E13:BJ13" si="14">$C$13</f>
        <v>#DIV/0!</v>
      </c>
      <c r="F13" s="83" t="e">
        <f t="shared" si="14"/>
        <v>#DIV/0!</v>
      </c>
      <c r="G13" s="83" t="e">
        <f t="shared" si="14"/>
        <v>#DIV/0!</v>
      </c>
      <c r="H13" s="83" t="e">
        <f t="shared" si="14"/>
        <v>#DIV/0!</v>
      </c>
      <c r="I13" s="83" t="e">
        <f t="shared" si="14"/>
        <v>#DIV/0!</v>
      </c>
      <c r="J13" s="83" t="e">
        <f t="shared" si="14"/>
        <v>#DIV/0!</v>
      </c>
      <c r="K13" s="83" t="e">
        <f t="shared" si="14"/>
        <v>#DIV/0!</v>
      </c>
      <c r="L13" s="83" t="e">
        <f t="shared" si="14"/>
        <v>#DIV/0!</v>
      </c>
      <c r="M13" s="83" t="e">
        <f t="shared" si="14"/>
        <v>#DIV/0!</v>
      </c>
      <c r="N13" s="83" t="e">
        <f t="shared" si="14"/>
        <v>#DIV/0!</v>
      </c>
      <c r="O13" s="83" t="e">
        <f t="shared" si="14"/>
        <v>#DIV/0!</v>
      </c>
      <c r="P13" s="83" t="e">
        <f t="shared" si="14"/>
        <v>#DIV/0!</v>
      </c>
      <c r="Q13" s="83" t="e">
        <f t="shared" si="14"/>
        <v>#DIV/0!</v>
      </c>
      <c r="R13" s="83" t="e">
        <f>Q13+('Dashboard 1'!D15/3)</f>
        <v>#DIV/0!</v>
      </c>
      <c r="S13" s="83" t="e">
        <f t="shared" si="14"/>
        <v>#DIV/0!</v>
      </c>
      <c r="T13" s="83" t="e">
        <f t="shared" si="14"/>
        <v>#DIV/0!</v>
      </c>
      <c r="U13" s="83" t="e">
        <f t="shared" si="14"/>
        <v>#DIV/0!</v>
      </c>
      <c r="V13" s="83" t="e">
        <f t="shared" si="14"/>
        <v>#DIV/0!</v>
      </c>
      <c r="W13" s="83" t="e">
        <f t="shared" si="14"/>
        <v>#DIV/0!</v>
      </c>
      <c r="X13" s="83" t="e">
        <f t="shared" si="14"/>
        <v>#DIV/0!</v>
      </c>
      <c r="Y13" s="83" t="e">
        <f t="shared" si="14"/>
        <v>#DIV/0!</v>
      </c>
      <c r="Z13" s="83" t="e">
        <f t="shared" si="14"/>
        <v>#DIV/0!</v>
      </c>
      <c r="AA13" s="83" t="e">
        <f t="shared" si="14"/>
        <v>#DIV/0!</v>
      </c>
      <c r="AB13" s="83" t="e">
        <f t="shared" si="14"/>
        <v>#DIV/0!</v>
      </c>
      <c r="AC13" s="83" t="e">
        <f t="shared" si="14"/>
        <v>#DIV/0!</v>
      </c>
      <c r="AD13" s="83" t="e">
        <f t="shared" si="14"/>
        <v>#DIV/0!</v>
      </c>
      <c r="AE13" s="83" t="e">
        <f t="shared" si="14"/>
        <v>#DIV/0!</v>
      </c>
      <c r="AF13" s="83" t="e">
        <f t="shared" si="14"/>
        <v>#DIV/0!</v>
      </c>
      <c r="AG13" s="83" t="e">
        <f t="shared" ref="AG13:AG16" si="15">$R13</f>
        <v>#DIV/0!</v>
      </c>
      <c r="AH13" s="83" t="e">
        <f t="shared" si="14"/>
        <v>#DIV/0!</v>
      </c>
      <c r="AI13" s="83" t="e">
        <f t="shared" si="14"/>
        <v>#DIV/0!</v>
      </c>
      <c r="AJ13" s="83" t="e">
        <f t="shared" si="14"/>
        <v>#DIV/0!</v>
      </c>
      <c r="AK13" s="83" t="e">
        <f t="shared" si="14"/>
        <v>#DIV/0!</v>
      </c>
      <c r="AL13" s="83" t="e">
        <f t="shared" si="14"/>
        <v>#DIV/0!</v>
      </c>
      <c r="AM13" s="83" t="e">
        <f t="shared" si="14"/>
        <v>#DIV/0!</v>
      </c>
      <c r="AN13" s="83" t="e">
        <f t="shared" si="14"/>
        <v>#DIV/0!</v>
      </c>
      <c r="AO13" s="83" t="e">
        <f t="shared" si="14"/>
        <v>#DIV/0!</v>
      </c>
      <c r="AP13" s="83" t="e">
        <f t="shared" si="14"/>
        <v>#DIV/0!</v>
      </c>
      <c r="AQ13" s="83" t="e">
        <f t="shared" si="14"/>
        <v>#DIV/0!</v>
      </c>
      <c r="AR13" s="83" t="e">
        <f t="shared" si="14"/>
        <v>#DIV/0!</v>
      </c>
      <c r="AS13" s="83" t="e">
        <f t="shared" si="14"/>
        <v>#DIV/0!</v>
      </c>
      <c r="AT13" s="83" t="e">
        <f t="shared" si="14"/>
        <v>#DIV/0!</v>
      </c>
      <c r="AU13" s="83" t="e">
        <f t="shared" si="14"/>
        <v>#DIV/0!</v>
      </c>
      <c r="AV13" s="83" t="e">
        <f t="shared" ref="AV13:AV17" si="16">$R13</f>
        <v>#DIV/0!</v>
      </c>
      <c r="AW13" s="83" t="e">
        <f t="shared" si="14"/>
        <v>#DIV/0!</v>
      </c>
      <c r="AX13" s="83" t="e">
        <f t="shared" si="14"/>
        <v>#DIV/0!</v>
      </c>
      <c r="AY13" s="83" t="e">
        <f t="shared" si="14"/>
        <v>#DIV/0!</v>
      </c>
      <c r="AZ13" s="83" t="e">
        <f t="shared" si="14"/>
        <v>#DIV/0!</v>
      </c>
      <c r="BA13" s="83" t="e">
        <f t="shared" si="14"/>
        <v>#DIV/0!</v>
      </c>
      <c r="BB13" s="83" t="e">
        <f t="shared" si="14"/>
        <v>#DIV/0!</v>
      </c>
      <c r="BC13" s="83" t="e">
        <f t="shared" si="14"/>
        <v>#DIV/0!</v>
      </c>
      <c r="BD13" s="83" t="e">
        <f t="shared" si="14"/>
        <v>#DIV/0!</v>
      </c>
      <c r="BE13" s="83" t="e">
        <f t="shared" si="14"/>
        <v>#DIV/0!</v>
      </c>
      <c r="BF13" s="83" t="e">
        <f t="shared" si="14"/>
        <v>#DIV/0!</v>
      </c>
      <c r="BG13" s="83" t="e">
        <f t="shared" si="14"/>
        <v>#DIV/0!</v>
      </c>
      <c r="BH13" s="83" t="e">
        <f t="shared" si="14"/>
        <v>#DIV/0!</v>
      </c>
      <c r="BI13" s="83" t="e">
        <f t="shared" si="14"/>
        <v>#DIV/0!</v>
      </c>
      <c r="BJ13" s="83" t="e">
        <f t="shared" si="14"/>
        <v>#DIV/0!</v>
      </c>
      <c r="BK13" s="102"/>
    </row>
    <row r="14" spans="1:63" x14ac:dyDescent="0.35">
      <c r="A14" s="106" t="str">
        <f t="shared" si="12"/>
        <v>Example Major refurbishment with extension
(Please insert a brief description)</v>
      </c>
      <c r="B14" s="54">
        <v>0</v>
      </c>
      <c r="C14" s="83" t="e">
        <f>'Dashboard 1'!E19/'Dashboard 1'!E6</f>
        <v>#DIV/0!</v>
      </c>
      <c r="D14" s="83" t="e">
        <f>$C$14</f>
        <v>#DIV/0!</v>
      </c>
      <c r="E14" s="83" t="e">
        <f t="shared" ref="E14:BJ14" si="17">$C$14</f>
        <v>#DIV/0!</v>
      </c>
      <c r="F14" s="83" t="e">
        <f t="shared" si="17"/>
        <v>#DIV/0!</v>
      </c>
      <c r="G14" s="83" t="e">
        <f t="shared" si="17"/>
        <v>#DIV/0!</v>
      </c>
      <c r="H14" s="83" t="e">
        <f t="shared" si="17"/>
        <v>#DIV/0!</v>
      </c>
      <c r="I14" s="83" t="e">
        <f t="shared" si="17"/>
        <v>#DIV/0!</v>
      </c>
      <c r="J14" s="83" t="e">
        <f t="shared" si="17"/>
        <v>#DIV/0!</v>
      </c>
      <c r="K14" s="83" t="e">
        <f t="shared" si="17"/>
        <v>#DIV/0!</v>
      </c>
      <c r="L14" s="83" t="e">
        <f t="shared" si="17"/>
        <v>#DIV/0!</v>
      </c>
      <c r="M14" s="83" t="e">
        <f t="shared" si="17"/>
        <v>#DIV/0!</v>
      </c>
      <c r="N14" s="83" t="e">
        <f t="shared" si="17"/>
        <v>#DIV/0!</v>
      </c>
      <c r="O14" s="83" t="e">
        <f t="shared" si="17"/>
        <v>#DIV/0!</v>
      </c>
      <c r="P14" s="83" t="e">
        <f t="shared" si="17"/>
        <v>#DIV/0!</v>
      </c>
      <c r="Q14" s="83" t="e">
        <f t="shared" si="17"/>
        <v>#DIV/0!</v>
      </c>
      <c r="R14" s="83" t="e">
        <f>Q14+('Dashboard 1'!E15/3)</f>
        <v>#DIV/0!</v>
      </c>
      <c r="S14" s="83" t="e">
        <f t="shared" si="17"/>
        <v>#DIV/0!</v>
      </c>
      <c r="T14" s="83" t="e">
        <f t="shared" si="17"/>
        <v>#DIV/0!</v>
      </c>
      <c r="U14" s="83" t="e">
        <f t="shared" si="17"/>
        <v>#DIV/0!</v>
      </c>
      <c r="V14" s="83" t="e">
        <f t="shared" si="17"/>
        <v>#DIV/0!</v>
      </c>
      <c r="W14" s="83" t="e">
        <f t="shared" si="17"/>
        <v>#DIV/0!</v>
      </c>
      <c r="X14" s="83" t="e">
        <f t="shared" si="17"/>
        <v>#DIV/0!</v>
      </c>
      <c r="Y14" s="83" t="e">
        <f t="shared" si="17"/>
        <v>#DIV/0!</v>
      </c>
      <c r="Z14" s="83" t="e">
        <f t="shared" si="17"/>
        <v>#DIV/0!</v>
      </c>
      <c r="AA14" s="83" t="e">
        <f t="shared" si="17"/>
        <v>#DIV/0!</v>
      </c>
      <c r="AB14" s="83" t="e">
        <f t="shared" si="17"/>
        <v>#DIV/0!</v>
      </c>
      <c r="AC14" s="83" t="e">
        <f t="shared" si="17"/>
        <v>#DIV/0!</v>
      </c>
      <c r="AD14" s="83" t="e">
        <f t="shared" si="17"/>
        <v>#DIV/0!</v>
      </c>
      <c r="AE14" s="83" t="e">
        <f t="shared" si="17"/>
        <v>#DIV/0!</v>
      </c>
      <c r="AF14" s="83" t="e">
        <f t="shared" si="17"/>
        <v>#DIV/0!</v>
      </c>
      <c r="AG14" s="83" t="e">
        <f t="shared" si="15"/>
        <v>#DIV/0!</v>
      </c>
      <c r="AH14" s="83" t="e">
        <f t="shared" si="17"/>
        <v>#DIV/0!</v>
      </c>
      <c r="AI14" s="83" t="e">
        <f t="shared" si="17"/>
        <v>#DIV/0!</v>
      </c>
      <c r="AJ14" s="83" t="e">
        <f t="shared" si="17"/>
        <v>#DIV/0!</v>
      </c>
      <c r="AK14" s="83" t="e">
        <f t="shared" si="17"/>
        <v>#DIV/0!</v>
      </c>
      <c r="AL14" s="83" t="e">
        <f t="shared" si="17"/>
        <v>#DIV/0!</v>
      </c>
      <c r="AM14" s="83" t="e">
        <f t="shared" si="17"/>
        <v>#DIV/0!</v>
      </c>
      <c r="AN14" s="83" t="e">
        <f t="shared" si="17"/>
        <v>#DIV/0!</v>
      </c>
      <c r="AO14" s="83" t="e">
        <f t="shared" si="17"/>
        <v>#DIV/0!</v>
      </c>
      <c r="AP14" s="83" t="e">
        <f t="shared" si="17"/>
        <v>#DIV/0!</v>
      </c>
      <c r="AQ14" s="83" t="e">
        <f t="shared" si="17"/>
        <v>#DIV/0!</v>
      </c>
      <c r="AR14" s="83" t="e">
        <f t="shared" si="17"/>
        <v>#DIV/0!</v>
      </c>
      <c r="AS14" s="83" t="e">
        <f t="shared" si="17"/>
        <v>#DIV/0!</v>
      </c>
      <c r="AT14" s="83" t="e">
        <f t="shared" si="17"/>
        <v>#DIV/0!</v>
      </c>
      <c r="AU14" s="83" t="e">
        <f t="shared" si="17"/>
        <v>#DIV/0!</v>
      </c>
      <c r="AV14" s="83" t="e">
        <f t="shared" si="16"/>
        <v>#DIV/0!</v>
      </c>
      <c r="AW14" s="83" t="e">
        <f t="shared" si="17"/>
        <v>#DIV/0!</v>
      </c>
      <c r="AX14" s="83" t="e">
        <f t="shared" si="17"/>
        <v>#DIV/0!</v>
      </c>
      <c r="AY14" s="83" t="e">
        <f t="shared" si="17"/>
        <v>#DIV/0!</v>
      </c>
      <c r="AZ14" s="83" t="e">
        <f t="shared" si="17"/>
        <v>#DIV/0!</v>
      </c>
      <c r="BA14" s="83" t="e">
        <f t="shared" si="17"/>
        <v>#DIV/0!</v>
      </c>
      <c r="BB14" s="83" t="e">
        <f t="shared" si="17"/>
        <v>#DIV/0!</v>
      </c>
      <c r="BC14" s="83" t="e">
        <f t="shared" si="17"/>
        <v>#DIV/0!</v>
      </c>
      <c r="BD14" s="83" t="e">
        <f t="shared" si="17"/>
        <v>#DIV/0!</v>
      </c>
      <c r="BE14" s="83" t="e">
        <f t="shared" si="17"/>
        <v>#DIV/0!</v>
      </c>
      <c r="BF14" s="83" t="e">
        <f t="shared" si="17"/>
        <v>#DIV/0!</v>
      </c>
      <c r="BG14" s="83" t="e">
        <f t="shared" si="17"/>
        <v>#DIV/0!</v>
      </c>
      <c r="BH14" s="83" t="e">
        <f t="shared" si="17"/>
        <v>#DIV/0!</v>
      </c>
      <c r="BI14" s="83" t="e">
        <f t="shared" si="17"/>
        <v>#DIV/0!</v>
      </c>
      <c r="BJ14" s="83" t="e">
        <f t="shared" si="17"/>
        <v>#DIV/0!</v>
      </c>
      <c r="BK14" s="102"/>
    </row>
    <row r="15" spans="1:63" x14ac:dyDescent="0.35">
      <c r="A15" s="243" t="str">
        <f t="shared" si="12"/>
        <v>Example New build
(Please insert a brief description)</v>
      </c>
      <c r="B15" s="54">
        <v>0</v>
      </c>
      <c r="C15" s="83" t="e">
        <f>'Dashboard 1'!F19/'Dashboard 1'!F6</f>
        <v>#DIV/0!</v>
      </c>
      <c r="D15" s="83" t="e">
        <f>$C$15</f>
        <v>#DIV/0!</v>
      </c>
      <c r="E15" s="83" t="e">
        <f t="shared" ref="E15:BJ15" si="18">$C$15</f>
        <v>#DIV/0!</v>
      </c>
      <c r="F15" s="83" t="e">
        <f t="shared" si="18"/>
        <v>#DIV/0!</v>
      </c>
      <c r="G15" s="83" t="e">
        <f t="shared" si="18"/>
        <v>#DIV/0!</v>
      </c>
      <c r="H15" s="83" t="e">
        <f t="shared" si="18"/>
        <v>#DIV/0!</v>
      </c>
      <c r="I15" s="83" t="e">
        <f t="shared" si="18"/>
        <v>#DIV/0!</v>
      </c>
      <c r="J15" s="83" t="e">
        <f t="shared" si="18"/>
        <v>#DIV/0!</v>
      </c>
      <c r="K15" s="83" t="e">
        <f t="shared" si="18"/>
        <v>#DIV/0!</v>
      </c>
      <c r="L15" s="83" t="e">
        <f t="shared" si="18"/>
        <v>#DIV/0!</v>
      </c>
      <c r="M15" s="83" t="e">
        <f t="shared" si="18"/>
        <v>#DIV/0!</v>
      </c>
      <c r="N15" s="83" t="e">
        <f t="shared" si="18"/>
        <v>#DIV/0!</v>
      </c>
      <c r="O15" s="83" t="e">
        <f t="shared" si="18"/>
        <v>#DIV/0!</v>
      </c>
      <c r="P15" s="83" t="e">
        <f t="shared" si="18"/>
        <v>#DIV/0!</v>
      </c>
      <c r="Q15" s="83" t="e">
        <f t="shared" si="18"/>
        <v>#DIV/0!</v>
      </c>
      <c r="R15" s="83" t="e">
        <f>Q15+('Dashboard 1'!F15/3)</f>
        <v>#DIV/0!</v>
      </c>
      <c r="S15" s="83" t="e">
        <f t="shared" si="18"/>
        <v>#DIV/0!</v>
      </c>
      <c r="T15" s="83" t="e">
        <f t="shared" si="18"/>
        <v>#DIV/0!</v>
      </c>
      <c r="U15" s="83" t="e">
        <f t="shared" si="18"/>
        <v>#DIV/0!</v>
      </c>
      <c r="V15" s="83" t="e">
        <f t="shared" si="18"/>
        <v>#DIV/0!</v>
      </c>
      <c r="W15" s="83" t="e">
        <f t="shared" si="18"/>
        <v>#DIV/0!</v>
      </c>
      <c r="X15" s="83" t="e">
        <f t="shared" si="18"/>
        <v>#DIV/0!</v>
      </c>
      <c r="Y15" s="83" t="e">
        <f t="shared" si="18"/>
        <v>#DIV/0!</v>
      </c>
      <c r="Z15" s="83" t="e">
        <f t="shared" si="18"/>
        <v>#DIV/0!</v>
      </c>
      <c r="AA15" s="83" t="e">
        <f t="shared" si="18"/>
        <v>#DIV/0!</v>
      </c>
      <c r="AB15" s="83" t="e">
        <f t="shared" si="18"/>
        <v>#DIV/0!</v>
      </c>
      <c r="AC15" s="83" t="e">
        <f t="shared" si="18"/>
        <v>#DIV/0!</v>
      </c>
      <c r="AD15" s="83" t="e">
        <f t="shared" si="18"/>
        <v>#DIV/0!</v>
      </c>
      <c r="AE15" s="83" t="e">
        <f t="shared" si="18"/>
        <v>#DIV/0!</v>
      </c>
      <c r="AF15" s="83" t="e">
        <f t="shared" si="18"/>
        <v>#DIV/0!</v>
      </c>
      <c r="AG15" s="83" t="e">
        <f t="shared" si="15"/>
        <v>#DIV/0!</v>
      </c>
      <c r="AH15" s="83" t="e">
        <f t="shared" si="18"/>
        <v>#DIV/0!</v>
      </c>
      <c r="AI15" s="83" t="e">
        <f t="shared" si="18"/>
        <v>#DIV/0!</v>
      </c>
      <c r="AJ15" s="83" t="e">
        <f t="shared" si="18"/>
        <v>#DIV/0!</v>
      </c>
      <c r="AK15" s="83" t="e">
        <f t="shared" si="18"/>
        <v>#DIV/0!</v>
      </c>
      <c r="AL15" s="83" t="e">
        <f t="shared" si="18"/>
        <v>#DIV/0!</v>
      </c>
      <c r="AM15" s="83" t="e">
        <f t="shared" si="18"/>
        <v>#DIV/0!</v>
      </c>
      <c r="AN15" s="83" t="e">
        <f t="shared" si="18"/>
        <v>#DIV/0!</v>
      </c>
      <c r="AO15" s="83" t="e">
        <f t="shared" si="18"/>
        <v>#DIV/0!</v>
      </c>
      <c r="AP15" s="83" t="e">
        <f t="shared" si="18"/>
        <v>#DIV/0!</v>
      </c>
      <c r="AQ15" s="83" t="e">
        <f t="shared" si="18"/>
        <v>#DIV/0!</v>
      </c>
      <c r="AR15" s="83" t="e">
        <f t="shared" si="18"/>
        <v>#DIV/0!</v>
      </c>
      <c r="AS15" s="83" t="e">
        <f t="shared" si="18"/>
        <v>#DIV/0!</v>
      </c>
      <c r="AT15" s="83" t="e">
        <f t="shared" si="18"/>
        <v>#DIV/0!</v>
      </c>
      <c r="AU15" s="83" t="e">
        <f t="shared" si="18"/>
        <v>#DIV/0!</v>
      </c>
      <c r="AV15" s="125" t="e">
        <f t="shared" si="16"/>
        <v>#DIV/0!</v>
      </c>
      <c r="AW15" s="83" t="e">
        <f t="shared" si="18"/>
        <v>#DIV/0!</v>
      </c>
      <c r="AX15" s="83" t="e">
        <f t="shared" si="18"/>
        <v>#DIV/0!</v>
      </c>
      <c r="AY15" s="83" t="e">
        <f t="shared" si="18"/>
        <v>#DIV/0!</v>
      </c>
      <c r="AZ15" s="83" t="e">
        <f t="shared" si="18"/>
        <v>#DIV/0!</v>
      </c>
      <c r="BA15" s="83" t="e">
        <f t="shared" si="18"/>
        <v>#DIV/0!</v>
      </c>
      <c r="BB15" s="83" t="e">
        <f t="shared" si="18"/>
        <v>#DIV/0!</v>
      </c>
      <c r="BC15" s="83" t="e">
        <f t="shared" si="18"/>
        <v>#DIV/0!</v>
      </c>
      <c r="BD15" s="83" t="e">
        <f t="shared" si="18"/>
        <v>#DIV/0!</v>
      </c>
      <c r="BE15" s="83" t="e">
        <f t="shared" si="18"/>
        <v>#DIV/0!</v>
      </c>
      <c r="BF15" s="83" t="e">
        <f t="shared" si="18"/>
        <v>#DIV/0!</v>
      </c>
      <c r="BG15" s="83" t="e">
        <f t="shared" si="18"/>
        <v>#DIV/0!</v>
      </c>
      <c r="BH15" s="83" t="e">
        <f t="shared" si="18"/>
        <v>#DIV/0!</v>
      </c>
      <c r="BI15" s="83" t="e">
        <f t="shared" si="18"/>
        <v>#DIV/0!</v>
      </c>
      <c r="BJ15" s="83" t="e">
        <f t="shared" si="18"/>
        <v>#DIV/0!</v>
      </c>
      <c r="BK15" s="102"/>
    </row>
    <row r="16" spans="1:63" x14ac:dyDescent="0.35">
      <c r="A16" s="243" t="str">
        <f t="shared" si="12"/>
        <v>Please insert a brief description</v>
      </c>
      <c r="B16" s="54">
        <v>0</v>
      </c>
      <c r="C16" s="83" t="e">
        <f>'Dashboard 1'!G19/'Dashboard 1'!G6</f>
        <v>#DIV/0!</v>
      </c>
      <c r="D16" s="83" t="e">
        <f>$C$16</f>
        <v>#DIV/0!</v>
      </c>
      <c r="E16" s="83" t="e">
        <f t="shared" ref="E16:P16" si="19">$C$16</f>
        <v>#DIV/0!</v>
      </c>
      <c r="F16" s="83" t="e">
        <f t="shared" si="19"/>
        <v>#DIV/0!</v>
      </c>
      <c r="G16" s="83" t="e">
        <f t="shared" si="19"/>
        <v>#DIV/0!</v>
      </c>
      <c r="H16" s="83" t="e">
        <f t="shared" si="19"/>
        <v>#DIV/0!</v>
      </c>
      <c r="I16" s="83" t="e">
        <f t="shared" si="19"/>
        <v>#DIV/0!</v>
      </c>
      <c r="J16" s="83" t="e">
        <f t="shared" si="19"/>
        <v>#DIV/0!</v>
      </c>
      <c r="K16" s="83" t="e">
        <f t="shared" si="19"/>
        <v>#DIV/0!</v>
      </c>
      <c r="L16" s="83" t="e">
        <f t="shared" si="19"/>
        <v>#DIV/0!</v>
      </c>
      <c r="M16" s="83" t="e">
        <f t="shared" si="19"/>
        <v>#DIV/0!</v>
      </c>
      <c r="N16" s="83" t="e">
        <f t="shared" si="19"/>
        <v>#DIV/0!</v>
      </c>
      <c r="O16" s="83" t="e">
        <f t="shared" si="19"/>
        <v>#DIV/0!</v>
      </c>
      <c r="P16" s="83" t="e">
        <f t="shared" si="19"/>
        <v>#DIV/0!</v>
      </c>
      <c r="Q16" s="83" t="e">
        <f>$C$16</f>
        <v>#DIV/0!</v>
      </c>
      <c r="R16" s="83" t="e">
        <f>Q16+('Dashboard 1'!G15/3)</f>
        <v>#DIV/0!</v>
      </c>
      <c r="S16" s="83" t="e">
        <f>$C$16</f>
        <v>#DIV/0!</v>
      </c>
      <c r="T16" s="83" t="e">
        <f t="shared" ref="T16:AF16" si="20">$C$16</f>
        <v>#DIV/0!</v>
      </c>
      <c r="U16" s="83" t="e">
        <f t="shared" si="20"/>
        <v>#DIV/0!</v>
      </c>
      <c r="V16" s="83" t="e">
        <f t="shared" si="20"/>
        <v>#DIV/0!</v>
      </c>
      <c r="W16" s="83" t="e">
        <f t="shared" si="20"/>
        <v>#DIV/0!</v>
      </c>
      <c r="X16" s="83" t="e">
        <f t="shared" si="20"/>
        <v>#DIV/0!</v>
      </c>
      <c r="Y16" s="83" t="e">
        <f t="shared" si="20"/>
        <v>#DIV/0!</v>
      </c>
      <c r="Z16" s="83" t="e">
        <f t="shared" si="20"/>
        <v>#DIV/0!</v>
      </c>
      <c r="AA16" s="83" t="e">
        <f t="shared" si="20"/>
        <v>#DIV/0!</v>
      </c>
      <c r="AB16" s="83" t="e">
        <f t="shared" si="20"/>
        <v>#DIV/0!</v>
      </c>
      <c r="AC16" s="83" t="e">
        <f t="shared" si="20"/>
        <v>#DIV/0!</v>
      </c>
      <c r="AD16" s="83" t="e">
        <f t="shared" si="20"/>
        <v>#DIV/0!</v>
      </c>
      <c r="AE16" s="83" t="e">
        <f t="shared" si="20"/>
        <v>#DIV/0!</v>
      </c>
      <c r="AF16" s="83" t="e">
        <f t="shared" si="20"/>
        <v>#DIV/0!</v>
      </c>
      <c r="AG16" s="83" t="e">
        <f t="shared" si="15"/>
        <v>#DIV/0!</v>
      </c>
      <c r="AH16" s="83" t="e">
        <f>$C$16</f>
        <v>#DIV/0!</v>
      </c>
      <c r="AI16" s="83" t="e">
        <f t="shared" ref="AI16:AU16" si="21">$C$16</f>
        <v>#DIV/0!</v>
      </c>
      <c r="AJ16" s="83" t="e">
        <f t="shared" si="21"/>
        <v>#DIV/0!</v>
      </c>
      <c r="AK16" s="83" t="e">
        <f t="shared" si="21"/>
        <v>#DIV/0!</v>
      </c>
      <c r="AL16" s="83" t="e">
        <f t="shared" si="21"/>
        <v>#DIV/0!</v>
      </c>
      <c r="AM16" s="83" t="e">
        <f t="shared" si="21"/>
        <v>#DIV/0!</v>
      </c>
      <c r="AN16" s="83" t="e">
        <f t="shared" si="21"/>
        <v>#DIV/0!</v>
      </c>
      <c r="AO16" s="83" t="e">
        <f t="shared" si="21"/>
        <v>#DIV/0!</v>
      </c>
      <c r="AP16" s="83" t="e">
        <f t="shared" si="21"/>
        <v>#DIV/0!</v>
      </c>
      <c r="AQ16" s="83" t="e">
        <f t="shared" si="21"/>
        <v>#DIV/0!</v>
      </c>
      <c r="AR16" s="83" t="e">
        <f t="shared" si="21"/>
        <v>#DIV/0!</v>
      </c>
      <c r="AS16" s="83" t="e">
        <f t="shared" si="21"/>
        <v>#DIV/0!</v>
      </c>
      <c r="AT16" s="83" t="e">
        <f t="shared" si="21"/>
        <v>#DIV/0!</v>
      </c>
      <c r="AU16" s="83" t="e">
        <f t="shared" si="21"/>
        <v>#DIV/0!</v>
      </c>
      <c r="AV16" s="83" t="e">
        <f t="shared" si="16"/>
        <v>#DIV/0!</v>
      </c>
      <c r="AW16" s="83" t="e">
        <f>$C$16</f>
        <v>#DIV/0!</v>
      </c>
      <c r="AX16" s="83" t="e">
        <f t="shared" ref="AX16:BJ16" si="22">$C$16</f>
        <v>#DIV/0!</v>
      </c>
      <c r="AY16" s="83" t="e">
        <f t="shared" si="22"/>
        <v>#DIV/0!</v>
      </c>
      <c r="AZ16" s="83" t="e">
        <f t="shared" si="22"/>
        <v>#DIV/0!</v>
      </c>
      <c r="BA16" s="83" t="e">
        <f t="shared" si="22"/>
        <v>#DIV/0!</v>
      </c>
      <c r="BB16" s="83" t="e">
        <f t="shared" si="22"/>
        <v>#DIV/0!</v>
      </c>
      <c r="BC16" s="83" t="e">
        <f t="shared" si="22"/>
        <v>#DIV/0!</v>
      </c>
      <c r="BD16" s="83" t="e">
        <f t="shared" si="22"/>
        <v>#DIV/0!</v>
      </c>
      <c r="BE16" s="83" t="e">
        <f t="shared" si="22"/>
        <v>#DIV/0!</v>
      </c>
      <c r="BF16" s="83" t="e">
        <f t="shared" si="22"/>
        <v>#DIV/0!</v>
      </c>
      <c r="BG16" s="83" t="e">
        <f t="shared" si="22"/>
        <v>#DIV/0!</v>
      </c>
      <c r="BH16" s="83" t="e">
        <f t="shared" si="22"/>
        <v>#DIV/0!</v>
      </c>
      <c r="BI16" s="83" t="e">
        <f t="shared" si="22"/>
        <v>#DIV/0!</v>
      </c>
      <c r="BJ16" s="83" t="e">
        <f t="shared" si="22"/>
        <v>#DIV/0!</v>
      </c>
      <c r="BK16" s="102"/>
    </row>
    <row r="17" spans="1:63" x14ac:dyDescent="0.35">
      <c r="A17" s="248" t="str">
        <f t="shared" si="12"/>
        <v>Please insert a brief description (2)</v>
      </c>
      <c r="B17" s="249">
        <v>0</v>
      </c>
      <c r="C17" s="126" t="e">
        <f>'Dashboard 1'!H19/'Dashboard 1'!H6</f>
        <v>#DIV/0!</v>
      </c>
      <c r="D17" s="126" t="e">
        <f>$C$17</f>
        <v>#DIV/0!</v>
      </c>
      <c r="E17" s="126" t="e">
        <f t="shared" ref="E17:P17" si="23">$C$17</f>
        <v>#DIV/0!</v>
      </c>
      <c r="F17" s="126" t="e">
        <f t="shared" si="23"/>
        <v>#DIV/0!</v>
      </c>
      <c r="G17" s="126" t="e">
        <f t="shared" si="23"/>
        <v>#DIV/0!</v>
      </c>
      <c r="H17" s="126" t="e">
        <f t="shared" si="23"/>
        <v>#DIV/0!</v>
      </c>
      <c r="I17" s="126" t="e">
        <f t="shared" si="23"/>
        <v>#DIV/0!</v>
      </c>
      <c r="J17" s="126" t="e">
        <f t="shared" si="23"/>
        <v>#DIV/0!</v>
      </c>
      <c r="K17" s="126" t="e">
        <f t="shared" si="23"/>
        <v>#DIV/0!</v>
      </c>
      <c r="L17" s="126" t="e">
        <f t="shared" si="23"/>
        <v>#DIV/0!</v>
      </c>
      <c r="M17" s="126" t="e">
        <f t="shared" si="23"/>
        <v>#DIV/0!</v>
      </c>
      <c r="N17" s="126" t="e">
        <f t="shared" si="23"/>
        <v>#DIV/0!</v>
      </c>
      <c r="O17" s="126" t="e">
        <f t="shared" si="23"/>
        <v>#DIV/0!</v>
      </c>
      <c r="P17" s="126" t="e">
        <f t="shared" si="23"/>
        <v>#DIV/0!</v>
      </c>
      <c r="Q17" s="126" t="e">
        <f>$C$17</f>
        <v>#DIV/0!</v>
      </c>
      <c r="R17" s="126" t="e">
        <f>Q17+('Dashboard 1'!H15/3)</f>
        <v>#DIV/0!</v>
      </c>
      <c r="S17" s="103" t="e">
        <f>$C$17</f>
        <v>#DIV/0!</v>
      </c>
      <c r="T17" s="103" t="e">
        <f t="shared" ref="T17:AF17" si="24">$C$17</f>
        <v>#DIV/0!</v>
      </c>
      <c r="U17" s="103" t="e">
        <f t="shared" si="24"/>
        <v>#DIV/0!</v>
      </c>
      <c r="V17" s="103" t="e">
        <f t="shared" si="24"/>
        <v>#DIV/0!</v>
      </c>
      <c r="W17" s="103" t="e">
        <f t="shared" si="24"/>
        <v>#DIV/0!</v>
      </c>
      <c r="X17" s="103" t="e">
        <f t="shared" si="24"/>
        <v>#DIV/0!</v>
      </c>
      <c r="Y17" s="103" t="e">
        <f t="shared" si="24"/>
        <v>#DIV/0!</v>
      </c>
      <c r="Z17" s="103" t="e">
        <f t="shared" si="24"/>
        <v>#DIV/0!</v>
      </c>
      <c r="AA17" s="103" t="e">
        <f t="shared" si="24"/>
        <v>#DIV/0!</v>
      </c>
      <c r="AB17" s="103" t="e">
        <f t="shared" si="24"/>
        <v>#DIV/0!</v>
      </c>
      <c r="AC17" s="103" t="e">
        <f t="shared" si="24"/>
        <v>#DIV/0!</v>
      </c>
      <c r="AD17" s="103" t="e">
        <f t="shared" si="24"/>
        <v>#DIV/0!</v>
      </c>
      <c r="AE17" s="103" t="e">
        <f t="shared" si="24"/>
        <v>#DIV/0!</v>
      </c>
      <c r="AF17" s="103" t="e">
        <f t="shared" si="24"/>
        <v>#DIV/0!</v>
      </c>
      <c r="AG17" s="126" t="e">
        <f>$R17</f>
        <v>#DIV/0!</v>
      </c>
      <c r="AH17" s="103" t="e">
        <f>$C$17</f>
        <v>#DIV/0!</v>
      </c>
      <c r="AI17" s="103" t="e">
        <f t="shared" ref="AI17:AU17" si="25">$C$17</f>
        <v>#DIV/0!</v>
      </c>
      <c r="AJ17" s="103" t="e">
        <f t="shared" si="25"/>
        <v>#DIV/0!</v>
      </c>
      <c r="AK17" s="103" t="e">
        <f t="shared" si="25"/>
        <v>#DIV/0!</v>
      </c>
      <c r="AL17" s="103" t="e">
        <f t="shared" si="25"/>
        <v>#DIV/0!</v>
      </c>
      <c r="AM17" s="103" t="e">
        <f t="shared" si="25"/>
        <v>#DIV/0!</v>
      </c>
      <c r="AN17" s="103" t="e">
        <f t="shared" si="25"/>
        <v>#DIV/0!</v>
      </c>
      <c r="AO17" s="103" t="e">
        <f t="shared" si="25"/>
        <v>#DIV/0!</v>
      </c>
      <c r="AP17" s="103" t="e">
        <f t="shared" si="25"/>
        <v>#DIV/0!</v>
      </c>
      <c r="AQ17" s="103" t="e">
        <f t="shared" si="25"/>
        <v>#DIV/0!</v>
      </c>
      <c r="AR17" s="103" t="e">
        <f t="shared" si="25"/>
        <v>#DIV/0!</v>
      </c>
      <c r="AS17" s="103" t="e">
        <f t="shared" si="25"/>
        <v>#DIV/0!</v>
      </c>
      <c r="AT17" s="103" t="e">
        <f t="shared" si="25"/>
        <v>#DIV/0!</v>
      </c>
      <c r="AU17" s="103" t="e">
        <f t="shared" si="25"/>
        <v>#DIV/0!</v>
      </c>
      <c r="AV17" s="126" t="e">
        <f t="shared" si="16"/>
        <v>#DIV/0!</v>
      </c>
      <c r="AW17" s="103" t="e">
        <f>$C$17</f>
        <v>#DIV/0!</v>
      </c>
      <c r="AX17" s="103" t="e">
        <f t="shared" ref="AX17:BJ17" si="26">$C$17</f>
        <v>#DIV/0!</v>
      </c>
      <c r="AY17" s="103" t="e">
        <f t="shared" si="26"/>
        <v>#DIV/0!</v>
      </c>
      <c r="AZ17" s="103" t="e">
        <f t="shared" si="26"/>
        <v>#DIV/0!</v>
      </c>
      <c r="BA17" s="103" t="e">
        <f t="shared" si="26"/>
        <v>#DIV/0!</v>
      </c>
      <c r="BB17" s="103" t="e">
        <f t="shared" si="26"/>
        <v>#DIV/0!</v>
      </c>
      <c r="BC17" s="103" t="e">
        <f t="shared" si="26"/>
        <v>#DIV/0!</v>
      </c>
      <c r="BD17" s="103" t="e">
        <f t="shared" si="26"/>
        <v>#DIV/0!</v>
      </c>
      <c r="BE17" s="103" t="e">
        <f t="shared" si="26"/>
        <v>#DIV/0!</v>
      </c>
      <c r="BF17" s="103" t="e">
        <f t="shared" si="26"/>
        <v>#DIV/0!</v>
      </c>
      <c r="BG17" s="103" t="e">
        <f t="shared" si="26"/>
        <v>#DIV/0!</v>
      </c>
      <c r="BH17" s="103" t="e">
        <f t="shared" si="26"/>
        <v>#DIV/0!</v>
      </c>
      <c r="BI17" s="103" t="e">
        <f t="shared" si="26"/>
        <v>#DIV/0!</v>
      </c>
      <c r="BJ17" s="103" t="e">
        <f t="shared" si="26"/>
        <v>#DIV/0!</v>
      </c>
      <c r="BK17" s="244"/>
    </row>
    <row r="18" spans="1:63" x14ac:dyDescent="0.35">
      <c r="A18" s="104"/>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111"/>
    </row>
    <row r="19" spans="1:63" x14ac:dyDescent="0.3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111"/>
    </row>
    <row r="20" spans="1:63" x14ac:dyDescent="0.3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111"/>
    </row>
    <row r="21" spans="1:63" x14ac:dyDescent="0.3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111"/>
    </row>
    <row r="22" spans="1:63" x14ac:dyDescent="0.3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111"/>
    </row>
    <row r="23" spans="1:63" x14ac:dyDescent="0.3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111"/>
    </row>
    <row r="24" spans="1:63" x14ac:dyDescent="0.3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111"/>
    </row>
    <row r="25" spans="1:63" x14ac:dyDescent="0.3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111"/>
    </row>
    <row r="26" spans="1:63" x14ac:dyDescent="0.3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111"/>
    </row>
    <row r="27" spans="1:63" x14ac:dyDescent="0.3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111"/>
    </row>
    <row r="28" spans="1:63" x14ac:dyDescent="0.3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111"/>
    </row>
    <row r="29" spans="1:63" x14ac:dyDescent="0.3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111"/>
    </row>
    <row r="30" spans="1:63" x14ac:dyDescent="0.3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111"/>
    </row>
    <row r="31" spans="1:63" x14ac:dyDescent="0.3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111"/>
    </row>
    <row r="32" spans="1:63" ht="20.25" customHeight="1" x14ac:dyDescent="0.3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111"/>
    </row>
    <row r="33" spans="1:63" ht="46.5" customHeight="1" x14ac:dyDescent="0.3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111"/>
    </row>
    <row r="34" spans="1:63" ht="22.5" customHeight="1" x14ac:dyDescent="0.35">
      <c r="A34" s="293" t="s">
        <v>176</v>
      </c>
      <c r="B34" s="293"/>
      <c r="C34" s="293"/>
      <c r="D34" s="293"/>
      <c r="E34" s="293"/>
      <c r="F34" s="293"/>
      <c r="G34" s="293"/>
      <c r="H34" s="293"/>
      <c r="I34" s="293"/>
      <c r="J34" s="293"/>
      <c r="K34" s="293"/>
      <c r="L34" s="293"/>
      <c r="M34" s="293"/>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111"/>
    </row>
    <row r="35" spans="1:63" ht="23.25" customHeight="1" x14ac:dyDescent="0.3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111"/>
    </row>
    <row r="36" spans="1:63" ht="77.25" customHeight="1" x14ac:dyDescent="0.35">
      <c r="A36" s="291" t="s">
        <v>198</v>
      </c>
      <c r="B36" s="292"/>
      <c r="C36" s="292"/>
      <c r="D36" s="292"/>
      <c r="E36" s="292"/>
      <c r="F36" s="292"/>
      <c r="G36" s="292"/>
      <c r="H36" s="292"/>
      <c r="I36" s="292"/>
      <c r="J36" s="292"/>
      <c r="K36" s="292"/>
      <c r="L36" s="292"/>
      <c r="M36" s="292"/>
      <c r="N36" s="292"/>
      <c r="O36" s="292"/>
      <c r="P36" s="292"/>
      <c r="Q36" s="292"/>
      <c r="R36" s="292"/>
      <c r="S36" s="292"/>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8"/>
    </row>
    <row r="37" spans="1:63" ht="103.5" customHeight="1" x14ac:dyDescent="0.35">
      <c r="A37" s="222" t="s">
        <v>210</v>
      </c>
      <c r="B37" s="223" t="s">
        <v>94</v>
      </c>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224" t="s">
        <v>209</v>
      </c>
      <c r="BK37" s="108"/>
    </row>
    <row r="38" spans="1:63" ht="16.5" customHeight="1" x14ac:dyDescent="0.35">
      <c r="A38" s="76"/>
      <c r="B38" s="76">
        <v>0</v>
      </c>
      <c r="C38" s="76">
        <v>1</v>
      </c>
      <c r="D38" s="76">
        <v>2</v>
      </c>
      <c r="E38" s="76">
        <v>3</v>
      </c>
      <c r="F38" s="76">
        <v>4</v>
      </c>
      <c r="G38" s="76">
        <v>5</v>
      </c>
      <c r="H38" s="76">
        <v>6</v>
      </c>
      <c r="I38" s="76">
        <v>7</v>
      </c>
      <c r="J38" s="76">
        <v>8</v>
      </c>
      <c r="K38" s="76">
        <v>9</v>
      </c>
      <c r="L38" s="76">
        <v>10</v>
      </c>
      <c r="M38" s="76">
        <v>11</v>
      </c>
      <c r="N38" s="76">
        <v>12</v>
      </c>
      <c r="O38" s="76">
        <v>13</v>
      </c>
      <c r="P38" s="76">
        <v>14</v>
      </c>
      <c r="Q38" s="76">
        <v>15</v>
      </c>
      <c r="R38" s="76">
        <v>16</v>
      </c>
      <c r="S38" s="76">
        <v>17</v>
      </c>
      <c r="T38" s="76">
        <v>18</v>
      </c>
      <c r="U38" s="76">
        <v>19</v>
      </c>
      <c r="V38" s="76">
        <v>20</v>
      </c>
      <c r="W38" s="76">
        <v>21</v>
      </c>
      <c r="X38" s="76">
        <v>22</v>
      </c>
      <c r="Y38" s="76">
        <v>23</v>
      </c>
      <c r="Z38" s="76">
        <v>24</v>
      </c>
      <c r="AA38" s="76">
        <v>25</v>
      </c>
      <c r="AB38" s="76">
        <v>26</v>
      </c>
      <c r="AC38" s="76">
        <v>27</v>
      </c>
      <c r="AD38" s="76">
        <v>28</v>
      </c>
      <c r="AE38" s="76">
        <v>29</v>
      </c>
      <c r="AF38" s="76">
        <v>30</v>
      </c>
      <c r="AG38" s="76">
        <v>31</v>
      </c>
      <c r="AH38" s="76">
        <v>32</v>
      </c>
      <c r="AI38" s="76">
        <v>33</v>
      </c>
      <c r="AJ38" s="76">
        <v>34</v>
      </c>
      <c r="AK38" s="76">
        <v>35</v>
      </c>
      <c r="AL38" s="76">
        <v>36</v>
      </c>
      <c r="AM38" s="76">
        <v>37</v>
      </c>
      <c r="AN38" s="76">
        <v>38</v>
      </c>
      <c r="AO38" s="76">
        <v>39</v>
      </c>
      <c r="AP38" s="76">
        <v>40</v>
      </c>
      <c r="AQ38" s="76">
        <v>41</v>
      </c>
      <c r="AR38" s="76">
        <v>42</v>
      </c>
      <c r="AS38" s="76">
        <v>43</v>
      </c>
      <c r="AT38" s="76">
        <v>44</v>
      </c>
      <c r="AU38" s="76">
        <v>45</v>
      </c>
      <c r="AV38" s="76">
        <v>46</v>
      </c>
      <c r="AW38" s="76">
        <v>47</v>
      </c>
      <c r="AX38" s="76">
        <v>48</v>
      </c>
      <c r="AY38" s="76">
        <v>49</v>
      </c>
      <c r="AZ38" s="76">
        <v>50</v>
      </c>
      <c r="BA38" s="76">
        <v>51</v>
      </c>
      <c r="BB38" s="76">
        <v>52</v>
      </c>
      <c r="BC38" s="76">
        <v>53</v>
      </c>
      <c r="BD38" s="76">
        <v>54</v>
      </c>
      <c r="BE38" s="76">
        <v>55</v>
      </c>
      <c r="BF38" s="76">
        <v>56</v>
      </c>
      <c r="BG38" s="76">
        <v>57</v>
      </c>
      <c r="BH38" s="76">
        <v>58</v>
      </c>
      <c r="BI38" s="76">
        <v>59</v>
      </c>
      <c r="BJ38" s="76">
        <v>60</v>
      </c>
      <c r="BK38" s="77"/>
    </row>
    <row r="39" spans="1:63" x14ac:dyDescent="0.35">
      <c r="A39" s="105" t="str">
        <f>'Dashboard 1'!C3</f>
        <v>Example Minor refurbishment
(Please insert a brief description)</v>
      </c>
      <c r="B39" s="94">
        <f>'Dashboard 1'!C14+'Dashboard 1'!C13</f>
        <v>0</v>
      </c>
      <c r="C39" s="94" t="e">
        <f t="shared" ref="C39:C44" si="27">B39+C46</f>
        <v>#DIV/0!</v>
      </c>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112"/>
    </row>
    <row r="40" spans="1:63" x14ac:dyDescent="0.35">
      <c r="A40" s="105" t="str">
        <f>'Dashboard 1'!D3</f>
        <v>Example Major refurbishment
(Please insert a brief description)</v>
      </c>
      <c r="B40" s="95">
        <f>'Dashboard 1'!D13+'Dashboard 1'!D14</f>
        <v>0</v>
      </c>
      <c r="C40" s="95" t="e">
        <f t="shared" si="27"/>
        <v>#DIV/0!</v>
      </c>
      <c r="D40" s="95"/>
      <c r="E40" s="95"/>
      <c r="F40" s="95"/>
      <c r="G40" s="95"/>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113"/>
    </row>
    <row r="41" spans="1:63" x14ac:dyDescent="0.35">
      <c r="A41" s="105" t="str">
        <f>'Dashboard 1'!E3</f>
        <v>Example Major refurbishment with extension
(Please insert a brief description)</v>
      </c>
      <c r="B41" s="95">
        <f>'Dashboard 1'!E13+'Dashboard 1'!E14</f>
        <v>0</v>
      </c>
      <c r="C41" s="95" t="e">
        <f t="shared" si="27"/>
        <v>#DIV/0!</v>
      </c>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113"/>
    </row>
    <row r="42" spans="1:63" x14ac:dyDescent="0.35">
      <c r="A42" s="105" t="str">
        <f>'Dashboard 1'!F3</f>
        <v>Example New build
(Please insert a brief description)</v>
      </c>
      <c r="B42" s="95">
        <f>'Dashboard 1'!F13+'Dashboard 1'!F14</f>
        <v>0</v>
      </c>
      <c r="C42" s="95" t="e">
        <f t="shared" si="27"/>
        <v>#DIV/0!</v>
      </c>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113"/>
    </row>
    <row r="43" spans="1:63" x14ac:dyDescent="0.35">
      <c r="A43" s="235" t="str">
        <f>'Dashboard 1'!G3</f>
        <v>Please insert a brief description</v>
      </c>
      <c r="B43" s="95">
        <f>'Dashboard 1'!G13+'Dashboard 1'!G14</f>
        <v>0</v>
      </c>
      <c r="C43" s="95" t="e">
        <f t="shared" si="27"/>
        <v>#DIV/0!</v>
      </c>
      <c r="D43" s="95"/>
      <c r="E43" s="95"/>
      <c r="F43" s="95"/>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113"/>
    </row>
    <row r="44" spans="1:63" x14ac:dyDescent="0.35">
      <c r="A44" s="235" t="str">
        <f>'Dashboard 1'!H3</f>
        <v>Please insert a brief description (2)</v>
      </c>
      <c r="B44" s="95">
        <f>'Dashboard 1'!H13+'Dashboard 1'!H14</f>
        <v>0</v>
      </c>
      <c r="C44" s="95" t="e">
        <f t="shared" si="27"/>
        <v>#DIV/0!</v>
      </c>
      <c r="D44" s="236"/>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45"/>
    </row>
    <row r="45" spans="1:63" ht="57.75" customHeight="1" x14ac:dyDescent="0.35">
      <c r="A45" s="99" t="s">
        <v>153</v>
      </c>
      <c r="B45" s="86" t="s">
        <v>108</v>
      </c>
      <c r="C45" s="79" t="s">
        <v>96</v>
      </c>
      <c r="D45" s="79" t="s">
        <v>96</v>
      </c>
      <c r="E45" s="79" t="s">
        <v>96</v>
      </c>
      <c r="F45" s="79" t="s">
        <v>96</v>
      </c>
      <c r="G45" s="79" t="s">
        <v>96</v>
      </c>
      <c r="H45" s="79" t="s">
        <v>96</v>
      </c>
      <c r="I45" s="79" t="s">
        <v>96</v>
      </c>
      <c r="J45" s="79" t="s">
        <v>96</v>
      </c>
      <c r="K45" s="79" t="s">
        <v>96</v>
      </c>
      <c r="L45" s="79" t="s">
        <v>96</v>
      </c>
      <c r="M45" s="79" t="s">
        <v>96</v>
      </c>
      <c r="N45" s="79" t="s">
        <v>96</v>
      </c>
      <c r="O45" s="79" t="s">
        <v>96</v>
      </c>
      <c r="P45" s="79" t="s">
        <v>96</v>
      </c>
      <c r="Q45" s="79" t="s">
        <v>96</v>
      </c>
      <c r="R45" s="79" t="s">
        <v>96</v>
      </c>
      <c r="S45" s="79" t="s">
        <v>96</v>
      </c>
      <c r="T45" s="79" t="s">
        <v>96</v>
      </c>
      <c r="U45" s="79" t="s">
        <v>96</v>
      </c>
      <c r="V45" s="79" t="s">
        <v>96</v>
      </c>
      <c r="W45" s="79" t="s">
        <v>96</v>
      </c>
      <c r="X45" s="79" t="s">
        <v>96</v>
      </c>
      <c r="Y45" s="79" t="s">
        <v>96</v>
      </c>
      <c r="Z45" s="79" t="s">
        <v>96</v>
      </c>
      <c r="AA45" s="79" t="s">
        <v>96</v>
      </c>
      <c r="AB45" s="79" t="s">
        <v>96</v>
      </c>
      <c r="AC45" s="79" t="s">
        <v>96</v>
      </c>
      <c r="AD45" s="79" t="s">
        <v>96</v>
      </c>
      <c r="AE45" s="79" t="s">
        <v>96</v>
      </c>
      <c r="AF45" s="79" t="s">
        <v>96</v>
      </c>
      <c r="AG45" s="79" t="s">
        <v>96</v>
      </c>
      <c r="AH45" s="79" t="s">
        <v>96</v>
      </c>
      <c r="AI45" s="79" t="s">
        <v>96</v>
      </c>
      <c r="AJ45" s="79" t="s">
        <v>96</v>
      </c>
      <c r="AK45" s="79" t="s">
        <v>96</v>
      </c>
      <c r="AL45" s="79" t="s">
        <v>96</v>
      </c>
      <c r="AM45" s="79" t="s">
        <v>96</v>
      </c>
      <c r="AN45" s="79" t="s">
        <v>96</v>
      </c>
      <c r="AO45" s="79" t="s">
        <v>96</v>
      </c>
      <c r="AP45" s="79" t="s">
        <v>96</v>
      </c>
      <c r="AQ45" s="79" t="s">
        <v>96</v>
      </c>
      <c r="AR45" s="79" t="s">
        <v>96</v>
      </c>
      <c r="AS45" s="79" t="s">
        <v>96</v>
      </c>
      <c r="AT45" s="79" t="s">
        <v>96</v>
      </c>
      <c r="AU45" s="79" t="s">
        <v>96</v>
      </c>
      <c r="AV45" s="79" t="s">
        <v>96</v>
      </c>
      <c r="AW45" s="79" t="s">
        <v>96</v>
      </c>
      <c r="AX45" s="79" t="s">
        <v>96</v>
      </c>
      <c r="AY45" s="79" t="s">
        <v>96</v>
      </c>
      <c r="AZ45" s="79" t="s">
        <v>96</v>
      </c>
      <c r="BA45" s="79" t="s">
        <v>96</v>
      </c>
      <c r="BB45" s="79" t="s">
        <v>96</v>
      </c>
      <c r="BC45" s="79" t="s">
        <v>96</v>
      </c>
      <c r="BD45" s="79" t="s">
        <v>96</v>
      </c>
      <c r="BE45" s="79" t="s">
        <v>96</v>
      </c>
      <c r="BF45" s="79" t="s">
        <v>96</v>
      </c>
      <c r="BG45" s="79" t="s">
        <v>96</v>
      </c>
      <c r="BH45" s="79" t="s">
        <v>96</v>
      </c>
      <c r="BI45" s="79" t="s">
        <v>96</v>
      </c>
      <c r="BJ45" s="114" t="s">
        <v>96</v>
      </c>
      <c r="BK45" s="100" t="s">
        <v>98</v>
      </c>
    </row>
    <row r="46" spans="1:63" x14ac:dyDescent="0.35">
      <c r="A46" s="115" t="str">
        <f>A39</f>
        <v>Example Minor refurbishment
(Please insert a brief description)</v>
      </c>
      <c r="B46" s="122">
        <v>0</v>
      </c>
      <c r="C46" s="84" t="e">
        <f>'Dashboard 1'!C19/'Dashboard 1'!C6</f>
        <v>#DIV/0!</v>
      </c>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7"/>
    </row>
    <row r="47" spans="1:63" x14ac:dyDescent="0.35">
      <c r="A47" s="118" t="str">
        <f t="shared" ref="A47:A49" si="28">A40</f>
        <v>Example Major refurbishment
(Please insert a brief description)</v>
      </c>
      <c r="B47" s="123">
        <v>0</v>
      </c>
      <c r="C47" s="125" t="e">
        <f>'Dashboard 1'!D19/'Dashboard 1'!D6</f>
        <v>#DIV/0!</v>
      </c>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20"/>
    </row>
    <row r="48" spans="1:63" x14ac:dyDescent="0.35">
      <c r="A48" s="118" t="str">
        <f t="shared" si="28"/>
        <v>Example Major refurbishment with extension
(Please insert a brief description)</v>
      </c>
      <c r="B48" s="123">
        <v>0</v>
      </c>
      <c r="C48" s="125" t="e">
        <f>'Dashboard 1'!E19/'Dashboard 1'!E6</f>
        <v>#DIV/0!</v>
      </c>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20"/>
    </row>
    <row r="49" spans="1:63" x14ac:dyDescent="0.35">
      <c r="A49" s="118" t="str">
        <f t="shared" si="28"/>
        <v>Example New build
(Please insert a brief description)</v>
      </c>
      <c r="B49" s="123">
        <v>0</v>
      </c>
      <c r="C49" s="125" t="e">
        <f>'Dashboard 1'!F19/'Dashboard 1'!F6</f>
        <v>#DIV/0!</v>
      </c>
      <c r="D49" s="119"/>
      <c r="E49" s="119"/>
      <c r="F49" s="119"/>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c r="AX49" s="119"/>
      <c r="AY49" s="119"/>
      <c r="AZ49" s="119"/>
      <c r="BA49" s="119"/>
      <c r="BB49" s="119"/>
      <c r="BC49" s="119"/>
      <c r="BD49" s="119"/>
      <c r="BE49" s="119"/>
      <c r="BF49" s="119"/>
      <c r="BG49" s="119"/>
      <c r="BH49" s="119"/>
      <c r="BI49" s="119"/>
      <c r="BJ49" s="119"/>
      <c r="BK49" s="120"/>
    </row>
    <row r="50" spans="1:63" x14ac:dyDescent="0.35">
      <c r="A50" s="118" t="str">
        <f>A43</f>
        <v>Please insert a brief description</v>
      </c>
      <c r="B50" s="123">
        <v>0</v>
      </c>
      <c r="C50" s="125" t="e">
        <f>'Dashboard 1'!G19/'Dashboard 1'!G6</f>
        <v>#DIV/0!</v>
      </c>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120"/>
    </row>
    <row r="51" spans="1:63" x14ac:dyDescent="0.35">
      <c r="A51" s="121" t="str">
        <f>A44</f>
        <v>Please insert a brief description (2)</v>
      </c>
      <c r="B51" s="124">
        <v>0</v>
      </c>
      <c r="C51" s="126" t="e">
        <f>'Dashboard 1'!H19/'Dashboard 1'!H6</f>
        <v>#DIV/0!</v>
      </c>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244"/>
    </row>
    <row r="52" spans="1:63"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row>
    <row r="53" spans="1:63"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row>
    <row r="54" spans="1:63"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row>
    <row r="55" spans="1:63"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row>
    <row r="56" spans="1:63"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row>
    <row r="57" spans="1:63"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row>
    <row r="58" spans="1:63"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row>
    <row r="59" spans="1:63"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row>
    <row r="60" spans="1:63"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row>
    <row r="61" spans="1:63"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row>
    <row r="62" spans="1:63"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row>
    <row r="63" spans="1:63"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row>
    <row r="64" spans="1:63" x14ac:dyDescent="0.3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row>
    <row r="65" spans="1:63" x14ac:dyDescent="0.3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row>
    <row r="66" spans="1:63" ht="42" customHeight="1" x14ac:dyDescent="0.3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row>
    <row r="67" spans="1:63" ht="31.5" customHeight="1" x14ac:dyDescent="0.3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row>
    <row r="68" spans="1:63" ht="31.5" customHeight="1" x14ac:dyDescent="0.3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row>
    <row r="69" spans="1:63" ht="31.5" customHeight="1" x14ac:dyDescent="0.3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row>
    <row r="70" spans="1:63"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row>
    <row r="71" spans="1:63" ht="18.75" customHeight="1" x14ac:dyDescent="0.35">
      <c r="A71" s="293" t="s">
        <v>193</v>
      </c>
      <c r="B71" s="293"/>
      <c r="C71" s="293"/>
      <c r="D71" s="293"/>
      <c r="E71" s="293"/>
      <c r="F71" s="293"/>
      <c r="G71" s="293"/>
      <c r="H71" s="293"/>
      <c r="I71" s="293"/>
      <c r="J71" s="293"/>
      <c r="K71" s="293"/>
      <c r="L71" s="293"/>
      <c r="M71" s="293"/>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row>
    <row r="72" spans="1:63" ht="21" customHeight="1" x14ac:dyDescent="0.35">
      <c r="A72" s="154" t="s">
        <v>160</v>
      </c>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row>
    <row r="73" spans="1:63" x14ac:dyDescent="0.3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row>
    <row r="74" spans="1:63" x14ac:dyDescent="0.3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row>
    <row r="75" spans="1:63" x14ac:dyDescent="0.3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row>
    <row r="76" spans="1:63" x14ac:dyDescent="0.3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row>
  </sheetData>
  <mergeCells count="5">
    <mergeCell ref="A2:S2"/>
    <mergeCell ref="A36:S36"/>
    <mergeCell ref="A34:M34"/>
    <mergeCell ref="A71:M71"/>
    <mergeCell ref="A1:S1"/>
  </mergeCells>
  <dataValidations count="3">
    <dataValidation allowBlank="1" showInputMessage="1" showErrorMessage="1" promptTitle="Year 0" prompt="Please sum Upfront Embodied Carbon (A1-A5) and Estimated Existing Building Demolition impacts here." sqref="B39:B44" xr:uid="{C9FED62B-EB1E-4FAB-9CED-E291FA7974EB}"/>
    <dataValidation allowBlank="1" showInputMessage="1" showErrorMessage="1" promptTitle="Operational carbon emission (yr)" prompt="Estimated Whole Building Operational Carbon Emission per year" sqref="D50:BJ51 C46:C51" xr:uid="{3D8ECD3D-6AC9-490A-9017-A5FBD8A0D5B3}"/>
    <dataValidation allowBlank="1" showInputMessage="1" showErrorMessage="1" promptTitle="Year 1" prompt="Please sum the impact of Year 0 and Estimated Whole Building Operationa Carbon Emission per year." sqref="C39:C44" xr:uid="{28FA2A08-F54E-482B-AEAF-4322F75ACDB2}"/>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0EB84-19AA-4659-8F1D-D45186039B4A}">
  <sheetPr codeName="Sheet4">
    <tabColor theme="9" tint="0.59999389629810485"/>
    <pageSetUpPr fitToPage="1"/>
  </sheetPr>
  <dimension ref="A1:AE101"/>
  <sheetViews>
    <sheetView zoomScale="85" zoomScaleNormal="85" workbookViewId="0">
      <selection activeCell="J78" sqref="J78"/>
    </sheetView>
  </sheetViews>
  <sheetFormatPr defaultColWidth="9.1796875" defaultRowHeight="13.5" x14ac:dyDescent="0.25"/>
  <cols>
    <col min="1" max="1" width="5.26953125" style="4" customWidth="1"/>
    <col min="2" max="2" width="20.81640625" style="4" customWidth="1"/>
    <col min="3" max="3" width="16.54296875" style="4" customWidth="1"/>
    <col min="4" max="4" width="18.26953125" style="4" customWidth="1"/>
    <col min="5" max="5" width="19.453125" style="4" customWidth="1"/>
    <col min="6" max="6" width="14.81640625" style="4" customWidth="1"/>
    <col min="7" max="7" width="9.1796875" style="4" customWidth="1"/>
    <col min="8" max="8" width="13.26953125" style="4" customWidth="1"/>
    <col min="9" max="9" width="7.81640625" style="4" customWidth="1"/>
    <col min="10" max="14" width="9.1796875" style="4"/>
    <col min="15" max="15" width="14.81640625" style="4" customWidth="1"/>
    <col min="16" max="18" width="9.1796875" style="4"/>
    <col min="19" max="19" width="23.1796875" style="4" customWidth="1"/>
    <col min="20" max="30" width="9.1796875" style="4"/>
    <col min="31" max="31" width="9.1796875" style="4" customWidth="1"/>
    <col min="32" max="16384" width="9.1796875" style="4"/>
  </cols>
  <sheetData>
    <row r="1" spans="1:31" ht="79.5" customHeight="1" x14ac:dyDescent="0.25">
      <c r="A1" s="302" t="s">
        <v>166</v>
      </c>
      <c r="B1" s="302"/>
      <c r="C1" s="302"/>
      <c r="D1" s="302"/>
      <c r="E1" s="302"/>
      <c r="F1" s="302"/>
      <c r="G1" s="302"/>
      <c r="H1" s="302"/>
      <c r="I1" s="302"/>
      <c r="J1" s="302"/>
      <c r="K1" s="302"/>
      <c r="L1" s="302"/>
      <c r="M1" s="302"/>
      <c r="N1" s="302"/>
      <c r="O1" s="302"/>
      <c r="P1" s="302"/>
      <c r="Q1" s="302"/>
      <c r="R1" s="302"/>
      <c r="S1" s="302"/>
    </row>
    <row r="2" spans="1:31" ht="27.75" customHeight="1" x14ac:dyDescent="0.25">
      <c r="A2" s="1"/>
      <c r="B2" s="1"/>
      <c r="C2" s="1"/>
      <c r="D2" s="1"/>
      <c r="E2" s="1"/>
      <c r="F2" s="1"/>
      <c r="G2" s="1"/>
      <c r="H2" s="1"/>
      <c r="I2" s="1"/>
      <c r="J2" s="1"/>
      <c r="K2" s="1"/>
      <c r="L2" s="1"/>
      <c r="M2" s="1"/>
      <c r="N2" s="1"/>
      <c r="O2" s="1"/>
      <c r="P2" s="1"/>
      <c r="Q2" s="1"/>
      <c r="R2" s="1"/>
      <c r="S2" s="1"/>
      <c r="T2" s="91"/>
      <c r="U2" s="91"/>
      <c r="V2" s="91"/>
      <c r="W2" s="91"/>
      <c r="X2" s="91"/>
      <c r="Y2" s="91"/>
      <c r="Z2" s="91"/>
      <c r="AA2" s="91"/>
      <c r="AB2" s="91"/>
      <c r="AC2" s="91"/>
    </row>
    <row r="3" spans="1:31" x14ac:dyDescent="0.25">
      <c r="A3" s="5"/>
      <c r="B3" s="5"/>
      <c r="C3" s="5"/>
      <c r="D3" s="5"/>
      <c r="E3" s="5"/>
      <c r="F3" s="5"/>
      <c r="G3" s="5"/>
      <c r="H3" s="5"/>
      <c r="I3" s="5"/>
      <c r="J3" s="5"/>
      <c r="K3" s="5"/>
      <c r="L3" s="5"/>
      <c r="M3" s="5"/>
      <c r="N3" s="5"/>
      <c r="O3" s="5"/>
      <c r="P3" s="5"/>
      <c r="Q3" s="5"/>
      <c r="R3" s="5"/>
      <c r="S3" s="5"/>
    </row>
    <row r="4" spans="1:31" ht="17.5" x14ac:dyDescent="0.35">
      <c r="A4" s="5"/>
      <c r="B4" s="9" t="s">
        <v>163</v>
      </c>
      <c r="C4" s="5"/>
      <c r="D4" s="5"/>
      <c r="E4" s="49"/>
      <c r="F4" s="5"/>
      <c r="G4" s="5"/>
      <c r="H4" s="5"/>
      <c r="I4" s="5"/>
      <c r="J4" s="5"/>
      <c r="K4" s="5"/>
      <c r="L4" s="5"/>
      <c r="M4" s="5"/>
      <c r="N4" s="5"/>
      <c r="O4" s="5"/>
      <c r="P4" s="5"/>
      <c r="Q4" s="5"/>
      <c r="R4" s="5"/>
      <c r="S4" s="5"/>
    </row>
    <row r="5" spans="1:31" ht="17.5" x14ac:dyDescent="0.35">
      <c r="A5" s="5"/>
      <c r="B5" s="9"/>
      <c r="C5" s="5"/>
      <c r="D5" s="5"/>
      <c r="E5" s="49"/>
      <c r="F5" s="5"/>
      <c r="G5" s="5"/>
      <c r="H5" s="5"/>
      <c r="I5" s="5"/>
      <c r="J5" s="5"/>
      <c r="K5" s="5"/>
      <c r="L5" s="5"/>
      <c r="M5" s="5"/>
      <c r="N5" s="5"/>
      <c r="O5" s="5"/>
      <c r="P5" s="5"/>
      <c r="Q5" s="5"/>
      <c r="R5" s="5"/>
      <c r="S5" s="5"/>
    </row>
    <row r="6" spans="1:31" ht="17.5" x14ac:dyDescent="0.35">
      <c r="A6" s="5"/>
      <c r="B6" s="9"/>
      <c r="C6" s="5"/>
      <c r="D6" s="5"/>
      <c r="E6" s="49"/>
      <c r="F6" s="5"/>
      <c r="G6" s="5"/>
      <c r="H6" s="5"/>
      <c r="I6" s="5"/>
      <c r="J6" s="5"/>
      <c r="K6" s="5"/>
      <c r="L6" s="5"/>
      <c r="M6" s="5"/>
      <c r="N6" s="5"/>
      <c r="O6" s="5"/>
      <c r="P6" s="5"/>
      <c r="Q6" s="5"/>
      <c r="R6" s="5"/>
      <c r="S6" s="5"/>
    </row>
    <row r="7" spans="1:31" ht="17.5" x14ac:dyDescent="0.35">
      <c r="A7" s="5"/>
      <c r="B7" s="9"/>
      <c r="C7" s="5"/>
      <c r="D7" s="5"/>
      <c r="E7" s="49"/>
      <c r="F7" s="5"/>
      <c r="G7" s="5"/>
      <c r="H7" s="5"/>
      <c r="I7" s="5"/>
      <c r="J7" s="5"/>
      <c r="K7" s="5"/>
      <c r="L7" s="5"/>
      <c r="M7" s="5"/>
      <c r="N7" s="5"/>
      <c r="O7" s="5"/>
      <c r="P7" s="5"/>
      <c r="Q7" s="5"/>
      <c r="R7" s="5"/>
      <c r="S7" s="5"/>
    </row>
    <row r="8" spans="1:31" x14ac:dyDescent="0.25">
      <c r="A8" s="5"/>
      <c r="B8" s="5"/>
      <c r="C8" s="5"/>
      <c r="D8" s="5"/>
      <c r="E8" s="5"/>
      <c r="F8" s="5"/>
      <c r="G8" s="5"/>
      <c r="H8" s="5"/>
      <c r="I8" s="5"/>
      <c r="J8" s="5"/>
      <c r="K8" s="5"/>
      <c r="L8" s="5"/>
      <c r="M8" s="5"/>
      <c r="N8" s="5"/>
      <c r="O8" s="5"/>
      <c r="P8" s="5"/>
      <c r="Q8" s="5"/>
      <c r="R8" s="5"/>
      <c r="S8" s="5"/>
    </row>
    <row r="9" spans="1:31" x14ac:dyDescent="0.25">
      <c r="A9" s="5"/>
      <c r="B9" s="5"/>
      <c r="C9" s="5"/>
      <c r="D9" s="5"/>
      <c r="E9" s="5"/>
      <c r="F9" s="5"/>
      <c r="G9" s="5"/>
      <c r="H9" s="5"/>
      <c r="I9" s="5"/>
      <c r="J9" s="5"/>
      <c r="K9" s="5"/>
      <c r="L9" s="5"/>
      <c r="M9" s="5"/>
      <c r="N9" s="5"/>
      <c r="O9" s="5"/>
      <c r="P9" s="5"/>
      <c r="Q9" s="5"/>
      <c r="R9" s="5"/>
      <c r="S9" s="5"/>
    </row>
    <row r="10" spans="1:31" x14ac:dyDescent="0.25">
      <c r="A10" s="5"/>
      <c r="B10" s="5"/>
      <c r="C10" s="5"/>
      <c r="D10" s="5"/>
      <c r="E10" s="5"/>
      <c r="F10" s="5"/>
      <c r="G10" s="5"/>
      <c r="H10" s="5"/>
      <c r="I10" s="5"/>
      <c r="J10" s="5"/>
      <c r="K10" s="5"/>
      <c r="L10" s="5"/>
      <c r="M10" s="5"/>
      <c r="N10" s="5"/>
      <c r="O10" s="5"/>
      <c r="P10" s="5"/>
      <c r="Q10" s="5"/>
      <c r="R10" s="5"/>
      <c r="S10" s="5"/>
    </row>
    <row r="11" spans="1:31" ht="17.5" x14ac:dyDescent="0.35">
      <c r="A11" s="5"/>
      <c r="B11" s="47"/>
      <c r="C11" s="5"/>
      <c r="D11" s="5"/>
      <c r="E11" s="5"/>
      <c r="F11" s="5"/>
      <c r="G11" s="5"/>
      <c r="H11" s="5"/>
      <c r="I11" s="45"/>
      <c r="J11" s="5"/>
      <c r="K11" s="5"/>
      <c r="L11" s="5"/>
      <c r="M11" s="5"/>
      <c r="N11" s="5"/>
      <c r="O11" s="5"/>
      <c r="P11" s="5"/>
      <c r="Q11" s="5"/>
      <c r="R11" s="5"/>
      <c r="S11" s="5"/>
      <c r="AE11" s="92"/>
    </row>
    <row r="12" spans="1:31" x14ac:dyDescent="0.25">
      <c r="A12" s="5"/>
      <c r="B12" s="5"/>
      <c r="C12" s="5"/>
      <c r="D12" s="5"/>
      <c r="E12" s="5"/>
      <c r="F12" s="5"/>
      <c r="G12" s="5"/>
      <c r="H12" s="5"/>
      <c r="I12" s="5"/>
      <c r="J12" s="5"/>
      <c r="K12" s="5"/>
      <c r="L12" s="5"/>
      <c r="M12" s="5"/>
      <c r="N12" s="5"/>
      <c r="O12" s="5"/>
      <c r="P12" s="5"/>
      <c r="Q12" s="5"/>
      <c r="R12" s="5"/>
      <c r="S12" s="5"/>
    </row>
    <row r="13" spans="1:31" x14ac:dyDescent="0.25">
      <c r="A13" s="5"/>
      <c r="B13" s="5"/>
      <c r="C13" s="5"/>
      <c r="D13" s="5"/>
      <c r="E13" s="5"/>
      <c r="F13" s="5"/>
      <c r="G13" s="5"/>
      <c r="H13" s="5"/>
      <c r="I13" s="5"/>
      <c r="J13" s="5"/>
      <c r="K13" s="5"/>
      <c r="L13" s="5"/>
      <c r="M13" s="5"/>
      <c r="N13" s="5"/>
      <c r="O13" s="5"/>
      <c r="P13" s="5"/>
      <c r="Q13" s="5"/>
      <c r="R13" s="5"/>
      <c r="S13" s="5"/>
    </row>
    <row r="14" spans="1:31" x14ac:dyDescent="0.25">
      <c r="A14" s="5"/>
      <c r="B14" s="5"/>
      <c r="C14" s="5"/>
      <c r="D14" s="5"/>
      <c r="E14" s="5"/>
      <c r="F14" s="5"/>
      <c r="G14" s="5"/>
      <c r="H14" s="5"/>
      <c r="I14" s="5"/>
      <c r="J14" s="5"/>
      <c r="K14" s="5"/>
      <c r="L14" s="5"/>
      <c r="M14" s="5"/>
      <c r="N14" s="5"/>
      <c r="O14" s="5"/>
      <c r="P14" s="5"/>
      <c r="Q14" s="5"/>
      <c r="R14" s="5"/>
      <c r="S14" s="5"/>
    </row>
    <row r="15" spans="1:31" x14ac:dyDescent="0.25">
      <c r="A15" s="5"/>
      <c r="B15" s="5"/>
      <c r="C15" s="5"/>
      <c r="D15" s="5"/>
      <c r="E15" s="5"/>
      <c r="F15" s="5"/>
      <c r="G15" s="5"/>
      <c r="H15" s="5"/>
      <c r="I15" s="5"/>
      <c r="J15" s="5"/>
      <c r="K15" s="5"/>
      <c r="L15" s="5"/>
      <c r="M15" s="5"/>
      <c r="N15" s="5"/>
      <c r="O15" s="5"/>
      <c r="P15" s="5"/>
      <c r="Q15" s="5"/>
      <c r="R15" s="5"/>
      <c r="S15" s="5"/>
    </row>
    <row r="16" spans="1:31" x14ac:dyDescent="0.25">
      <c r="A16" s="5"/>
      <c r="B16" s="5"/>
      <c r="C16" s="5"/>
      <c r="D16" s="5"/>
      <c r="E16" s="5"/>
      <c r="F16" s="5"/>
      <c r="G16" s="5"/>
      <c r="H16" s="5"/>
      <c r="I16" s="5"/>
      <c r="J16" s="5"/>
      <c r="K16" s="5"/>
      <c r="L16" s="5"/>
      <c r="M16" s="5"/>
      <c r="N16" s="5"/>
      <c r="O16" s="5"/>
      <c r="P16" s="5"/>
      <c r="Q16" s="5"/>
      <c r="R16" s="5"/>
      <c r="S16" s="5"/>
    </row>
    <row r="17" spans="1:19" x14ac:dyDescent="0.25">
      <c r="A17" s="5"/>
      <c r="B17" s="5"/>
      <c r="C17" s="5"/>
      <c r="D17" s="5"/>
      <c r="E17" s="5"/>
      <c r="F17" s="5"/>
      <c r="G17" s="5"/>
      <c r="H17" s="5"/>
      <c r="I17" s="5"/>
      <c r="J17" s="5"/>
      <c r="K17" s="5"/>
      <c r="L17" s="5"/>
      <c r="M17" s="5"/>
      <c r="N17" s="5"/>
      <c r="O17" s="5"/>
      <c r="P17" s="5"/>
      <c r="Q17" s="5"/>
      <c r="R17" s="5"/>
      <c r="S17" s="5"/>
    </row>
    <row r="18" spans="1:19" x14ac:dyDescent="0.25">
      <c r="A18" s="5"/>
      <c r="B18" s="5"/>
      <c r="C18" s="5"/>
      <c r="D18" s="5"/>
      <c r="E18" s="5"/>
      <c r="F18" s="5"/>
      <c r="G18" s="5"/>
      <c r="H18" s="5"/>
      <c r="I18" s="5"/>
      <c r="J18" s="5"/>
      <c r="K18" s="5"/>
      <c r="L18" s="5"/>
      <c r="M18" s="5"/>
      <c r="N18" s="5"/>
      <c r="O18" s="5"/>
      <c r="P18" s="5"/>
      <c r="Q18" s="5"/>
      <c r="R18" s="5"/>
      <c r="S18" s="5"/>
    </row>
    <row r="19" spans="1:19" x14ac:dyDescent="0.25">
      <c r="A19" s="5"/>
      <c r="B19" s="5"/>
      <c r="C19" s="5"/>
      <c r="D19" s="5"/>
      <c r="E19" s="5"/>
      <c r="F19" s="5"/>
      <c r="G19" s="5"/>
      <c r="H19" s="5"/>
      <c r="I19" s="5"/>
      <c r="J19" s="5"/>
      <c r="K19" s="5"/>
      <c r="L19" s="5"/>
      <c r="M19" s="5"/>
      <c r="N19" s="5"/>
      <c r="O19" s="5"/>
      <c r="P19" s="5"/>
      <c r="Q19" s="5"/>
      <c r="R19" s="5"/>
      <c r="S19" s="5"/>
    </row>
    <row r="20" spans="1:19" x14ac:dyDescent="0.25">
      <c r="A20" s="5"/>
      <c r="B20" s="5"/>
      <c r="C20" s="5"/>
      <c r="D20" s="5"/>
      <c r="E20" s="5"/>
      <c r="F20" s="5"/>
      <c r="G20" s="5"/>
      <c r="H20" s="5"/>
      <c r="I20" s="5"/>
      <c r="J20" s="5"/>
      <c r="K20" s="5"/>
      <c r="L20" s="5"/>
      <c r="M20" s="5"/>
      <c r="N20" s="5"/>
      <c r="O20" s="5"/>
      <c r="P20" s="5"/>
      <c r="Q20" s="5"/>
      <c r="R20" s="5"/>
      <c r="S20" s="5"/>
    </row>
    <row r="21" spans="1:19" x14ac:dyDescent="0.25">
      <c r="A21" s="5"/>
      <c r="B21" s="5"/>
      <c r="C21" s="5"/>
      <c r="D21" s="5"/>
      <c r="E21" s="5"/>
      <c r="F21" s="5"/>
      <c r="G21" s="5"/>
      <c r="H21" s="5"/>
      <c r="I21" s="5"/>
      <c r="J21" s="5"/>
      <c r="K21" s="5"/>
      <c r="L21" s="5"/>
      <c r="M21" s="5"/>
      <c r="N21" s="5"/>
      <c r="O21" s="5"/>
      <c r="P21" s="5"/>
      <c r="Q21" s="5"/>
      <c r="R21" s="5"/>
      <c r="S21" s="5"/>
    </row>
    <row r="22" spans="1:19" x14ac:dyDescent="0.25">
      <c r="A22" s="5"/>
      <c r="B22" s="5"/>
      <c r="C22" s="5"/>
      <c r="D22" s="5"/>
      <c r="E22" s="5"/>
      <c r="F22" s="5"/>
      <c r="G22" s="5"/>
      <c r="H22" s="5"/>
      <c r="I22" s="5"/>
      <c r="J22" s="5"/>
      <c r="K22" s="5"/>
      <c r="L22" s="5"/>
      <c r="M22" s="5"/>
      <c r="N22" s="5"/>
      <c r="O22" s="5"/>
      <c r="P22" s="5"/>
      <c r="Q22" s="5"/>
      <c r="R22" s="5"/>
      <c r="S22" s="5"/>
    </row>
    <row r="23" spans="1:19" x14ac:dyDescent="0.25">
      <c r="A23" s="5"/>
      <c r="B23" s="5"/>
      <c r="C23" s="5"/>
      <c r="D23" s="5"/>
      <c r="E23" s="5"/>
      <c r="F23" s="5"/>
      <c r="G23" s="5"/>
      <c r="H23" s="5"/>
      <c r="I23" s="5"/>
      <c r="J23" s="5"/>
      <c r="K23" s="5"/>
      <c r="L23" s="5"/>
      <c r="M23" s="5"/>
      <c r="N23" s="5"/>
      <c r="O23" s="5"/>
      <c r="P23" s="5"/>
      <c r="Q23" s="5"/>
      <c r="R23" s="5"/>
      <c r="S23" s="5"/>
    </row>
    <row r="24" spans="1:19" x14ac:dyDescent="0.25">
      <c r="A24" s="5"/>
      <c r="B24" s="5"/>
      <c r="C24" s="5"/>
      <c r="D24" s="5"/>
      <c r="E24" s="5"/>
      <c r="F24" s="5"/>
      <c r="G24" s="5"/>
      <c r="H24" s="5"/>
      <c r="I24" s="5"/>
      <c r="J24" s="5"/>
      <c r="K24" s="5"/>
      <c r="L24" s="5"/>
      <c r="M24" s="5"/>
      <c r="N24" s="5"/>
      <c r="O24" s="5"/>
      <c r="P24" s="5"/>
      <c r="Q24" s="5"/>
      <c r="R24" s="5"/>
      <c r="S24" s="5"/>
    </row>
    <row r="25" spans="1:19" x14ac:dyDescent="0.25">
      <c r="A25" s="5"/>
      <c r="B25" s="5"/>
      <c r="C25" s="5"/>
      <c r="D25" s="5"/>
      <c r="E25" s="5"/>
      <c r="F25" s="5"/>
      <c r="G25" s="5"/>
      <c r="H25" s="5"/>
      <c r="I25" s="5"/>
      <c r="J25" s="5"/>
      <c r="K25" s="5"/>
      <c r="L25" s="5"/>
      <c r="M25" s="5"/>
      <c r="N25" s="5"/>
      <c r="O25" s="5"/>
      <c r="P25" s="5"/>
      <c r="Q25" s="5"/>
      <c r="R25" s="5"/>
      <c r="S25" s="5"/>
    </row>
    <row r="26" spans="1:19" x14ac:dyDescent="0.25">
      <c r="A26" s="5"/>
      <c r="B26" s="5"/>
      <c r="C26" s="5"/>
      <c r="D26" s="5"/>
      <c r="E26" s="5"/>
      <c r="F26" s="5"/>
      <c r="G26" s="5"/>
      <c r="H26" s="5"/>
      <c r="I26" s="5"/>
      <c r="J26" s="5"/>
      <c r="K26" s="5"/>
      <c r="L26" s="5"/>
      <c r="M26" s="5"/>
      <c r="N26" s="5"/>
      <c r="O26" s="5"/>
      <c r="P26" s="5"/>
      <c r="Q26" s="5"/>
      <c r="R26" s="5"/>
      <c r="S26" s="5"/>
    </row>
    <row r="27" spans="1:19" x14ac:dyDescent="0.25">
      <c r="A27" s="5"/>
      <c r="B27" s="5"/>
      <c r="C27" s="5"/>
      <c r="D27" s="5"/>
      <c r="E27" s="5"/>
      <c r="F27" s="5"/>
      <c r="G27" s="5"/>
      <c r="H27" s="5"/>
      <c r="I27" s="5"/>
      <c r="J27" s="5"/>
      <c r="K27" s="5"/>
      <c r="L27" s="5"/>
      <c r="M27" s="5"/>
      <c r="N27" s="5"/>
      <c r="O27" s="5"/>
      <c r="P27" s="5"/>
      <c r="Q27" s="5"/>
      <c r="R27" s="5"/>
      <c r="S27" s="5"/>
    </row>
    <row r="28" spans="1:19" ht="17.149999999999999" customHeight="1" x14ac:dyDescent="0.3">
      <c r="A28" s="5"/>
      <c r="B28" s="5" t="s">
        <v>167</v>
      </c>
      <c r="C28" s="5"/>
      <c r="D28" s="5"/>
      <c r="E28" s="5"/>
      <c r="F28" s="5"/>
      <c r="G28" s="5"/>
      <c r="H28" s="5"/>
      <c r="I28" s="5" t="s">
        <v>168</v>
      </c>
      <c r="J28" s="5"/>
      <c r="K28" s="5"/>
      <c r="L28" s="5"/>
      <c r="M28" s="5"/>
      <c r="N28" s="5"/>
      <c r="O28" s="5"/>
      <c r="P28" s="5"/>
      <c r="Q28" s="5"/>
      <c r="R28" s="5"/>
      <c r="S28" s="5"/>
    </row>
    <row r="29" spans="1:19" x14ac:dyDescent="0.25">
      <c r="A29" s="5"/>
      <c r="B29" s="5"/>
      <c r="C29" s="5"/>
      <c r="D29" s="5"/>
      <c r="E29" s="5"/>
      <c r="F29" s="5"/>
      <c r="G29" s="5"/>
      <c r="H29" s="5"/>
      <c r="I29" s="52" t="s">
        <v>81</v>
      </c>
      <c r="J29" s="5"/>
      <c r="K29" s="5"/>
      <c r="L29" s="5"/>
      <c r="M29" s="5"/>
      <c r="N29" s="5"/>
      <c r="O29" s="5"/>
      <c r="P29" s="5"/>
      <c r="Q29" s="5"/>
      <c r="R29" s="5"/>
      <c r="S29" s="5"/>
    </row>
    <row r="30" spans="1:19" ht="80.25" customHeight="1" x14ac:dyDescent="0.25">
      <c r="A30" s="5"/>
      <c r="B30" s="5"/>
      <c r="C30" s="5"/>
      <c r="D30" s="5"/>
      <c r="E30" s="5"/>
      <c r="F30" s="5"/>
      <c r="G30" s="5"/>
      <c r="H30" s="5"/>
      <c r="I30" s="52"/>
      <c r="J30" s="5"/>
      <c r="K30" s="5"/>
      <c r="L30" s="5"/>
      <c r="M30" s="5"/>
      <c r="N30" s="5"/>
      <c r="O30" s="5"/>
      <c r="P30" s="5"/>
      <c r="Q30" s="5"/>
      <c r="R30" s="5"/>
      <c r="S30" s="5"/>
    </row>
    <row r="31" spans="1:19" ht="43.5" customHeight="1" x14ac:dyDescent="0.25">
      <c r="A31" s="5"/>
      <c r="B31" s="5"/>
      <c r="C31" s="5"/>
      <c r="D31" s="5"/>
      <c r="E31" s="5"/>
      <c r="F31" s="5"/>
      <c r="G31" s="5"/>
      <c r="H31" s="5"/>
      <c r="I31" s="52"/>
      <c r="J31" s="5"/>
      <c r="K31" s="5"/>
      <c r="L31" s="5"/>
      <c r="M31" s="5"/>
      <c r="N31" s="5"/>
      <c r="O31" s="5"/>
      <c r="P31" s="5"/>
      <c r="Q31" s="5"/>
      <c r="R31" s="5"/>
      <c r="S31" s="5"/>
    </row>
    <row r="32" spans="1:19" x14ac:dyDescent="0.25">
      <c r="A32" s="5"/>
      <c r="B32" s="5"/>
      <c r="C32" s="5"/>
      <c r="D32" s="5"/>
      <c r="E32" s="5"/>
      <c r="F32" s="5"/>
      <c r="G32" s="5"/>
      <c r="H32" s="5"/>
      <c r="I32" s="52"/>
      <c r="J32" s="5"/>
      <c r="K32" s="5"/>
      <c r="L32" s="5"/>
      <c r="M32" s="5"/>
      <c r="N32" s="5"/>
      <c r="O32" s="5"/>
      <c r="P32" s="5"/>
      <c r="Q32" s="5"/>
      <c r="R32" s="5"/>
      <c r="S32" s="5"/>
    </row>
    <row r="33" spans="1:20" x14ac:dyDescent="0.25">
      <c r="A33" s="5"/>
      <c r="B33" s="5"/>
      <c r="C33" s="5"/>
      <c r="D33" s="5"/>
      <c r="E33" s="5"/>
      <c r="F33" s="5"/>
      <c r="G33" s="5"/>
      <c r="H33" s="5"/>
      <c r="I33" s="52"/>
      <c r="J33" s="5"/>
      <c r="K33" s="5"/>
      <c r="L33" s="5"/>
      <c r="M33" s="5"/>
      <c r="N33" s="5"/>
      <c r="O33" s="5"/>
      <c r="P33" s="5"/>
      <c r="Q33" s="5"/>
      <c r="R33" s="5"/>
      <c r="S33" s="5"/>
    </row>
    <row r="34" spans="1:20" x14ac:dyDescent="0.25">
      <c r="A34" s="5"/>
      <c r="B34" s="5"/>
      <c r="C34" s="5"/>
      <c r="D34" s="5"/>
      <c r="E34" s="5"/>
      <c r="F34" s="5"/>
      <c r="G34" s="5"/>
      <c r="H34" s="5"/>
      <c r="I34" s="52"/>
      <c r="J34" s="5"/>
      <c r="K34" s="5"/>
      <c r="L34" s="5"/>
      <c r="M34" s="5"/>
      <c r="N34" s="5"/>
      <c r="O34" s="5"/>
      <c r="P34" s="5"/>
      <c r="Q34" s="5"/>
      <c r="R34" s="5"/>
      <c r="S34" s="5"/>
    </row>
    <row r="35" spans="1:20" x14ac:dyDescent="0.25">
      <c r="A35" s="5"/>
      <c r="B35" s="5"/>
      <c r="C35" s="5"/>
      <c r="D35" s="5"/>
      <c r="E35" s="5"/>
      <c r="F35" s="5"/>
      <c r="G35" s="5"/>
      <c r="H35" s="5"/>
      <c r="I35" s="52"/>
      <c r="J35" s="5"/>
      <c r="K35" s="5"/>
      <c r="L35" s="5"/>
      <c r="M35" s="5"/>
      <c r="N35" s="5"/>
      <c r="O35" s="5"/>
      <c r="P35" s="5"/>
      <c r="Q35" s="5"/>
      <c r="R35" s="5"/>
      <c r="S35" s="5"/>
    </row>
    <row r="36" spans="1:20" x14ac:dyDescent="0.25">
      <c r="A36" s="5"/>
      <c r="B36" s="5"/>
      <c r="C36" s="5"/>
      <c r="D36" s="5"/>
      <c r="E36" s="5"/>
      <c r="F36" s="5"/>
      <c r="G36" s="5"/>
      <c r="H36" s="5"/>
      <c r="I36" s="52"/>
      <c r="J36" s="5"/>
      <c r="K36" s="5"/>
      <c r="L36" s="5"/>
      <c r="M36" s="5"/>
      <c r="N36" s="5"/>
      <c r="O36" s="5"/>
      <c r="P36" s="5"/>
      <c r="Q36" s="5"/>
      <c r="R36" s="5"/>
      <c r="S36" s="5"/>
    </row>
    <row r="37" spans="1:20" x14ac:dyDescent="0.25">
      <c r="A37" s="5"/>
      <c r="B37" s="5"/>
      <c r="C37" s="5"/>
      <c r="D37" s="5"/>
      <c r="E37" s="5"/>
      <c r="F37" s="5"/>
      <c r="G37" s="5"/>
      <c r="H37" s="5"/>
      <c r="I37" s="52"/>
      <c r="J37" s="5"/>
      <c r="K37" s="5"/>
      <c r="L37" s="5"/>
      <c r="M37" s="5"/>
      <c r="N37" s="5"/>
      <c r="O37" s="5"/>
      <c r="P37" s="5"/>
      <c r="Q37" s="5"/>
      <c r="R37" s="5"/>
      <c r="S37" s="5"/>
    </row>
    <row r="38" spans="1:20" ht="14" x14ac:dyDescent="0.3">
      <c r="A38" s="5"/>
      <c r="B38" s="5"/>
      <c r="C38" s="5"/>
      <c r="D38" s="5"/>
      <c r="E38" s="5"/>
      <c r="F38" s="5"/>
      <c r="G38" s="5"/>
      <c r="H38" s="5"/>
      <c r="I38" s="52"/>
      <c r="J38" s="5"/>
      <c r="K38" s="5"/>
      <c r="L38" s="5"/>
      <c r="M38" s="5"/>
      <c r="N38" s="5"/>
      <c r="O38" s="5"/>
      <c r="P38" s="5"/>
      <c r="Q38" s="5"/>
      <c r="R38" s="5"/>
      <c r="S38" s="5"/>
      <c r="T38" s="153"/>
    </row>
    <row r="39" spans="1:20" ht="14" x14ac:dyDescent="0.3">
      <c r="A39" s="5"/>
      <c r="B39" s="5"/>
      <c r="C39" s="5"/>
      <c r="D39" s="5"/>
      <c r="E39" s="5"/>
      <c r="F39" s="5"/>
      <c r="G39" s="5"/>
      <c r="H39" s="5"/>
      <c r="I39" s="52"/>
      <c r="J39" s="5"/>
      <c r="K39" s="5"/>
      <c r="L39" s="5"/>
      <c r="M39" s="5"/>
      <c r="N39" s="5"/>
      <c r="O39" s="5"/>
      <c r="P39" s="5"/>
      <c r="Q39" s="5"/>
      <c r="R39" s="5"/>
      <c r="S39" s="5"/>
      <c r="T39" s="153"/>
    </row>
    <row r="40" spans="1:20" x14ac:dyDescent="0.25">
      <c r="A40" s="5"/>
      <c r="B40" s="5"/>
      <c r="C40" s="5"/>
      <c r="D40" s="5"/>
      <c r="E40" s="5"/>
      <c r="F40" s="5"/>
      <c r="G40" s="5"/>
      <c r="H40" s="5"/>
      <c r="I40" s="52"/>
      <c r="J40" s="5"/>
      <c r="K40" s="5"/>
      <c r="L40" s="5"/>
      <c r="M40" s="5"/>
      <c r="N40" s="5"/>
      <c r="O40" s="5"/>
      <c r="P40" s="5"/>
      <c r="Q40" s="5"/>
      <c r="R40" s="5"/>
      <c r="S40" s="5"/>
    </row>
    <row r="41" spans="1:20" x14ac:dyDescent="0.25">
      <c r="A41" s="5"/>
      <c r="B41" s="5"/>
      <c r="C41" s="5"/>
      <c r="D41" s="5"/>
      <c r="E41" s="5"/>
      <c r="F41" s="5"/>
      <c r="G41" s="5"/>
      <c r="H41" s="5"/>
      <c r="I41" s="52"/>
      <c r="J41" s="5"/>
      <c r="K41" s="5"/>
      <c r="L41" s="5"/>
      <c r="M41" s="5"/>
      <c r="N41" s="5"/>
      <c r="O41" s="5"/>
      <c r="P41" s="5"/>
      <c r="Q41" s="5"/>
      <c r="R41" s="5"/>
      <c r="S41" s="5"/>
    </row>
    <row r="42" spans="1:20" x14ac:dyDescent="0.25">
      <c r="A42" s="5"/>
      <c r="B42" s="5"/>
      <c r="C42" s="5"/>
      <c r="D42" s="5"/>
      <c r="E42" s="5"/>
      <c r="F42" s="5"/>
      <c r="G42" s="5"/>
      <c r="H42" s="5"/>
      <c r="I42" s="52"/>
      <c r="J42" s="5"/>
      <c r="K42" s="5"/>
      <c r="L42" s="5"/>
      <c r="M42" s="5"/>
      <c r="N42" s="5"/>
      <c r="O42" s="5"/>
      <c r="P42" s="5"/>
      <c r="Q42" s="5"/>
      <c r="R42" s="5"/>
      <c r="S42" s="5"/>
    </row>
    <row r="43" spans="1:20" x14ac:dyDescent="0.25">
      <c r="A43" s="5"/>
      <c r="B43" s="5"/>
      <c r="C43" s="5"/>
      <c r="D43" s="5"/>
      <c r="E43" s="5"/>
      <c r="F43" s="5"/>
      <c r="G43" s="5"/>
      <c r="H43" s="5"/>
      <c r="I43" s="52"/>
      <c r="J43" s="5"/>
      <c r="K43" s="5"/>
      <c r="L43" s="5"/>
      <c r="M43" s="5"/>
      <c r="N43" s="5"/>
      <c r="O43" s="5"/>
      <c r="P43" s="5"/>
      <c r="Q43" s="5"/>
      <c r="R43" s="5"/>
      <c r="S43" s="5"/>
    </row>
    <row r="44" spans="1:20" x14ac:dyDescent="0.25">
      <c r="A44" s="5"/>
      <c r="B44" s="5"/>
      <c r="C44" s="5"/>
      <c r="D44" s="5"/>
      <c r="E44" s="5"/>
      <c r="F44" s="5"/>
      <c r="G44" s="5"/>
      <c r="H44" s="5"/>
      <c r="I44" s="52"/>
      <c r="J44" s="5"/>
      <c r="K44" s="5"/>
      <c r="L44" s="5"/>
      <c r="M44" s="5"/>
      <c r="N44" s="5"/>
      <c r="O44" s="5"/>
      <c r="P44" s="5"/>
      <c r="Q44" s="5"/>
      <c r="R44" s="5"/>
      <c r="S44" s="5"/>
    </row>
    <row r="45" spans="1:20" x14ac:dyDescent="0.25">
      <c r="A45" s="5"/>
      <c r="B45" s="5"/>
      <c r="C45" s="5"/>
      <c r="D45" s="5"/>
      <c r="E45" s="5"/>
      <c r="F45" s="5"/>
      <c r="G45" s="5"/>
      <c r="H45" s="5"/>
      <c r="I45" s="52"/>
      <c r="J45" s="5"/>
      <c r="K45" s="5"/>
      <c r="L45" s="5"/>
      <c r="M45" s="5"/>
      <c r="N45" s="5"/>
      <c r="O45" s="5"/>
      <c r="P45" s="5"/>
      <c r="Q45" s="5"/>
      <c r="R45" s="5"/>
      <c r="S45" s="5"/>
    </row>
    <row r="46" spans="1:20" x14ac:dyDescent="0.25">
      <c r="A46" s="5"/>
      <c r="B46" s="5"/>
      <c r="C46" s="5"/>
      <c r="D46" s="5"/>
      <c r="E46" s="5"/>
      <c r="F46" s="5"/>
      <c r="G46" s="5"/>
      <c r="H46" s="5"/>
      <c r="I46" s="52"/>
      <c r="J46" s="5"/>
      <c r="K46" s="5"/>
      <c r="L46" s="5"/>
      <c r="M46" s="5"/>
      <c r="N46" s="5"/>
      <c r="O46" s="5"/>
      <c r="P46" s="5"/>
      <c r="Q46" s="5"/>
      <c r="R46" s="5"/>
      <c r="S46" s="5"/>
    </row>
    <row r="47" spans="1:20" x14ac:dyDescent="0.25">
      <c r="A47" s="5"/>
      <c r="B47" s="5"/>
      <c r="C47" s="5"/>
      <c r="D47" s="5"/>
      <c r="E47" s="5"/>
      <c r="F47" s="5"/>
      <c r="G47" s="5"/>
      <c r="H47" s="5"/>
      <c r="I47" s="52"/>
      <c r="J47" s="5"/>
      <c r="K47" s="5"/>
      <c r="L47" s="5"/>
      <c r="M47" s="5"/>
      <c r="N47" s="5"/>
      <c r="O47" s="5"/>
      <c r="P47" s="5"/>
      <c r="Q47" s="5"/>
      <c r="R47" s="5"/>
      <c r="S47" s="5"/>
    </row>
    <row r="48" spans="1:20" x14ac:dyDescent="0.25">
      <c r="A48" s="5"/>
      <c r="B48" s="5"/>
      <c r="C48" s="5"/>
      <c r="D48" s="5"/>
      <c r="E48" s="5"/>
      <c r="F48" s="5"/>
      <c r="G48" s="5"/>
      <c r="H48" s="5"/>
      <c r="I48" s="52"/>
      <c r="J48" s="5"/>
      <c r="K48" s="5"/>
      <c r="L48" s="5"/>
      <c r="M48" s="5"/>
      <c r="N48" s="5"/>
      <c r="O48" s="5"/>
      <c r="P48" s="5"/>
      <c r="Q48" s="5"/>
      <c r="R48" s="5"/>
      <c r="S48" s="5"/>
    </row>
    <row r="49" spans="1:19" x14ac:dyDescent="0.25">
      <c r="A49" s="5"/>
      <c r="B49" s="5"/>
      <c r="C49" s="5"/>
      <c r="D49" s="5"/>
      <c r="E49" s="5"/>
      <c r="F49" s="5"/>
      <c r="G49" s="5"/>
      <c r="H49" s="5"/>
      <c r="I49" s="52"/>
      <c r="J49" s="5"/>
      <c r="K49" s="5"/>
      <c r="L49" s="5"/>
      <c r="M49" s="5"/>
      <c r="N49" s="5"/>
      <c r="O49" s="5"/>
      <c r="P49" s="5"/>
      <c r="Q49" s="5"/>
      <c r="R49" s="5"/>
      <c r="S49" s="5"/>
    </row>
    <row r="50" spans="1:19" ht="21" customHeight="1" x14ac:dyDescent="0.25">
      <c r="A50" s="5"/>
      <c r="B50" s="305" t="s">
        <v>169</v>
      </c>
      <c r="C50" s="305"/>
      <c r="D50" s="305"/>
      <c r="E50" s="305"/>
      <c r="F50" s="305"/>
      <c r="G50" s="305"/>
      <c r="H50" s="305"/>
      <c r="I50" s="305"/>
      <c r="J50" s="305"/>
      <c r="K50" s="305"/>
      <c r="L50" s="305"/>
      <c r="M50" s="305"/>
      <c r="N50" s="305"/>
      <c r="O50" s="305"/>
      <c r="P50" s="305"/>
      <c r="Q50" s="305"/>
      <c r="R50" s="5"/>
      <c r="S50" s="5"/>
    </row>
    <row r="51" spans="1:19" ht="78.75" customHeight="1" x14ac:dyDescent="0.25">
      <c r="A51" s="5"/>
      <c r="B51" s="303" t="s">
        <v>170</v>
      </c>
      <c r="C51" s="303"/>
      <c r="D51" s="303"/>
      <c r="E51" s="303"/>
      <c r="F51" s="303"/>
      <c r="G51" s="303"/>
      <c r="H51" s="303"/>
      <c r="I51" s="303"/>
      <c r="J51" s="303"/>
      <c r="K51" s="303"/>
      <c r="L51" s="303"/>
      <c r="M51" s="303"/>
      <c r="N51" s="303"/>
      <c r="O51" s="303"/>
      <c r="P51" s="303"/>
      <c r="Q51" s="303"/>
      <c r="R51" s="5"/>
      <c r="S51" s="5"/>
    </row>
    <row r="52" spans="1:19" ht="36.75" customHeight="1" x14ac:dyDescent="0.25">
      <c r="A52" s="5"/>
      <c r="B52" s="5"/>
      <c r="C52" s="5"/>
      <c r="D52" s="5"/>
      <c r="E52" s="5"/>
      <c r="F52" s="5"/>
      <c r="G52" s="5"/>
      <c r="H52" s="5"/>
      <c r="I52" s="52"/>
      <c r="J52" s="5"/>
      <c r="K52" s="5"/>
      <c r="L52" s="5"/>
      <c r="M52" s="5"/>
      <c r="N52" s="5"/>
      <c r="O52" s="5"/>
      <c r="P52" s="5"/>
      <c r="Q52" s="5"/>
      <c r="R52" s="5"/>
      <c r="S52" s="5"/>
    </row>
    <row r="53" spans="1:19" x14ac:dyDescent="0.25">
      <c r="A53" s="5"/>
      <c r="B53" s="5"/>
      <c r="C53" s="5"/>
      <c r="D53" s="5"/>
      <c r="E53" s="5"/>
      <c r="F53" s="5"/>
      <c r="G53" s="5"/>
      <c r="H53" s="5"/>
      <c r="I53" s="5"/>
      <c r="J53" s="5"/>
      <c r="K53" s="5"/>
      <c r="L53" s="5"/>
      <c r="M53" s="5"/>
      <c r="N53" s="5"/>
      <c r="O53" s="5"/>
      <c r="P53" s="5"/>
      <c r="Q53" s="5"/>
      <c r="R53" s="5"/>
      <c r="S53" s="5"/>
    </row>
    <row r="54" spans="1:19" x14ac:dyDescent="0.25">
      <c r="A54" s="5"/>
      <c r="B54" s="5"/>
      <c r="C54" s="5"/>
      <c r="D54" s="5"/>
      <c r="E54" s="5"/>
      <c r="F54" s="5"/>
      <c r="G54" s="5"/>
      <c r="H54" s="5"/>
      <c r="I54" s="5"/>
      <c r="J54" s="5"/>
      <c r="K54" s="5"/>
      <c r="L54" s="5"/>
      <c r="M54" s="5"/>
      <c r="N54" s="5"/>
      <c r="O54" s="5"/>
      <c r="P54" s="5"/>
      <c r="Q54" s="5"/>
      <c r="R54" s="5"/>
      <c r="S54" s="5"/>
    </row>
    <row r="55" spans="1:19" x14ac:dyDescent="0.25">
      <c r="A55" s="5"/>
      <c r="B55" s="5"/>
      <c r="C55" s="5"/>
      <c r="D55" s="5"/>
      <c r="E55" s="5"/>
      <c r="F55" s="5"/>
      <c r="G55" s="5"/>
      <c r="H55" s="5"/>
      <c r="I55" s="5"/>
      <c r="J55" s="5"/>
      <c r="K55" s="5"/>
      <c r="L55" s="5"/>
      <c r="M55" s="5"/>
      <c r="N55" s="5"/>
      <c r="O55" s="5"/>
      <c r="P55" s="5"/>
      <c r="Q55" s="5"/>
      <c r="R55" s="5"/>
      <c r="S55" s="5"/>
    </row>
    <row r="56" spans="1:19" x14ac:dyDescent="0.25">
      <c r="A56" s="5"/>
      <c r="B56" s="5"/>
      <c r="C56" s="5"/>
      <c r="D56" s="5"/>
      <c r="E56" s="5"/>
      <c r="F56" s="5"/>
      <c r="G56" s="5"/>
      <c r="H56" s="5"/>
      <c r="I56" s="5"/>
      <c r="J56" s="5"/>
      <c r="K56" s="5"/>
      <c r="L56" s="5"/>
      <c r="M56" s="5"/>
      <c r="N56" s="5"/>
      <c r="O56" s="5"/>
      <c r="P56" s="5"/>
      <c r="Q56" s="5"/>
      <c r="R56" s="5"/>
      <c r="S56" s="5"/>
    </row>
    <row r="57" spans="1:19" x14ac:dyDescent="0.25">
      <c r="A57" s="5"/>
      <c r="B57" s="5"/>
      <c r="C57" s="5"/>
      <c r="D57" s="5"/>
      <c r="E57" s="5"/>
      <c r="F57" s="5"/>
      <c r="G57" s="5"/>
      <c r="H57" s="5"/>
      <c r="I57" s="5"/>
      <c r="J57" s="5"/>
      <c r="K57" s="5"/>
      <c r="L57" s="5"/>
      <c r="M57" s="5"/>
      <c r="N57" s="5"/>
      <c r="O57" s="5"/>
      <c r="P57" s="5"/>
      <c r="Q57" s="5"/>
      <c r="R57" s="5"/>
      <c r="S57" s="5"/>
    </row>
    <row r="58" spans="1:19" x14ac:dyDescent="0.25">
      <c r="A58" s="5"/>
      <c r="B58" s="5"/>
      <c r="C58" s="5"/>
      <c r="D58" s="5"/>
      <c r="E58" s="5"/>
      <c r="F58" s="5"/>
      <c r="G58" s="5"/>
      <c r="H58" s="5"/>
      <c r="I58" s="5"/>
      <c r="J58" s="5"/>
      <c r="K58" s="5"/>
      <c r="L58" s="5"/>
      <c r="M58" s="5"/>
      <c r="N58" s="5"/>
      <c r="O58" s="5"/>
      <c r="P58" s="5"/>
      <c r="Q58" s="5"/>
      <c r="R58" s="5"/>
      <c r="S58" s="5"/>
    </row>
    <row r="59" spans="1:19" x14ac:dyDescent="0.25">
      <c r="A59" s="5"/>
      <c r="B59" s="5"/>
      <c r="C59" s="5"/>
      <c r="D59" s="5"/>
      <c r="E59" s="5"/>
      <c r="F59" s="5"/>
      <c r="G59" s="5"/>
      <c r="H59" s="5"/>
      <c r="I59" s="5"/>
      <c r="J59" s="5"/>
      <c r="K59" s="5"/>
      <c r="L59" s="5"/>
      <c r="M59" s="5"/>
      <c r="N59" s="5"/>
      <c r="O59" s="5"/>
      <c r="P59" s="5"/>
      <c r="Q59" s="5"/>
      <c r="R59" s="5"/>
      <c r="S59" s="5"/>
    </row>
    <row r="60" spans="1:19" x14ac:dyDescent="0.25">
      <c r="A60" s="5"/>
      <c r="B60" s="5"/>
      <c r="C60" s="5"/>
      <c r="D60" s="5"/>
      <c r="E60" s="5"/>
      <c r="F60" s="5"/>
      <c r="G60" s="5"/>
      <c r="H60" s="5"/>
      <c r="I60" s="5"/>
      <c r="J60" s="5"/>
      <c r="K60" s="5"/>
      <c r="L60" s="5"/>
      <c r="M60" s="5"/>
      <c r="N60" s="5"/>
      <c r="O60" s="5"/>
      <c r="P60" s="5"/>
      <c r="Q60" s="5"/>
      <c r="R60" s="5"/>
      <c r="S60" s="5"/>
    </row>
    <row r="61" spans="1:19" x14ac:dyDescent="0.25">
      <c r="A61" s="5"/>
      <c r="B61" s="5"/>
      <c r="C61" s="5"/>
      <c r="D61" s="5"/>
      <c r="E61" s="5"/>
      <c r="F61" s="5"/>
      <c r="G61" s="5"/>
      <c r="H61" s="5"/>
      <c r="I61" s="5"/>
      <c r="J61" s="5"/>
      <c r="K61" s="5"/>
      <c r="L61" s="5"/>
      <c r="M61" s="5"/>
      <c r="N61" s="5"/>
      <c r="O61" s="5"/>
      <c r="P61" s="5"/>
      <c r="Q61" s="5"/>
      <c r="R61" s="5"/>
      <c r="S61" s="5"/>
    </row>
    <row r="62" spans="1:19" x14ac:dyDescent="0.25">
      <c r="A62" s="5"/>
      <c r="B62" s="5"/>
      <c r="C62" s="5"/>
      <c r="D62" s="5"/>
      <c r="E62" s="5"/>
      <c r="F62" s="5"/>
      <c r="G62" s="5"/>
      <c r="H62" s="5"/>
      <c r="I62" s="5"/>
      <c r="J62" s="5"/>
      <c r="K62" s="5"/>
      <c r="L62" s="5"/>
      <c r="M62" s="5"/>
      <c r="N62" s="5"/>
      <c r="O62" s="5"/>
      <c r="P62" s="5"/>
      <c r="Q62" s="5"/>
      <c r="R62" s="5"/>
      <c r="S62" s="5"/>
    </row>
    <row r="63" spans="1:19" x14ac:dyDescent="0.25">
      <c r="A63" s="5"/>
      <c r="B63" s="5"/>
      <c r="C63" s="5"/>
      <c r="D63" s="5"/>
      <c r="E63" s="5"/>
      <c r="F63" s="5"/>
      <c r="G63" s="5"/>
      <c r="H63" s="5"/>
      <c r="I63" s="5"/>
      <c r="J63" s="5"/>
      <c r="K63" s="5"/>
      <c r="L63" s="5"/>
      <c r="M63" s="5"/>
      <c r="N63" s="5"/>
      <c r="O63" s="5"/>
      <c r="P63" s="5"/>
      <c r="Q63" s="5"/>
      <c r="R63" s="5"/>
      <c r="S63" s="5"/>
    </row>
    <row r="64" spans="1:19" x14ac:dyDescent="0.25">
      <c r="A64" s="5"/>
      <c r="B64" s="5"/>
      <c r="C64" s="5"/>
      <c r="D64" s="5"/>
      <c r="E64" s="5"/>
      <c r="F64" s="5"/>
      <c r="G64" s="5"/>
      <c r="H64" s="5"/>
      <c r="I64" s="5"/>
      <c r="J64" s="5"/>
      <c r="K64" s="5"/>
      <c r="L64" s="5"/>
      <c r="M64" s="5"/>
      <c r="N64" s="5"/>
      <c r="O64" s="5"/>
      <c r="P64" s="5"/>
      <c r="Q64" s="5"/>
      <c r="R64" s="5"/>
      <c r="S64" s="5"/>
    </row>
    <row r="65" spans="1:21" x14ac:dyDescent="0.25">
      <c r="A65" s="5"/>
      <c r="B65" s="5"/>
      <c r="C65" s="5"/>
      <c r="D65" s="5"/>
      <c r="E65" s="5"/>
      <c r="F65" s="5"/>
      <c r="G65" s="5"/>
      <c r="H65" s="5"/>
      <c r="I65" s="5"/>
      <c r="J65" s="5"/>
      <c r="K65" s="5"/>
      <c r="L65" s="5"/>
      <c r="M65" s="5"/>
      <c r="N65" s="5"/>
      <c r="O65" s="5"/>
      <c r="P65" s="5"/>
      <c r="Q65" s="5"/>
      <c r="R65" s="5"/>
      <c r="S65" s="5"/>
    </row>
    <row r="66" spans="1:21" x14ac:dyDescent="0.25">
      <c r="A66" s="5"/>
      <c r="B66" s="5"/>
      <c r="C66" s="5"/>
      <c r="D66" s="5"/>
      <c r="E66" s="5"/>
      <c r="F66" s="5"/>
      <c r="G66" s="5"/>
      <c r="H66" s="5"/>
      <c r="I66" s="47"/>
      <c r="J66" s="47"/>
      <c r="K66" s="47"/>
      <c r="L66" s="47"/>
      <c r="M66" s="47"/>
      <c r="N66" s="5"/>
      <c r="O66" s="5"/>
      <c r="P66" s="5"/>
      <c r="Q66" s="5"/>
      <c r="R66" s="5"/>
      <c r="S66" s="5"/>
      <c r="U66" s="47"/>
    </row>
    <row r="67" spans="1:21" x14ac:dyDescent="0.25">
      <c r="A67" s="5"/>
      <c r="B67" s="5"/>
      <c r="C67" s="5"/>
      <c r="D67" s="5"/>
      <c r="E67" s="5"/>
      <c r="F67" s="5"/>
      <c r="G67" s="5"/>
      <c r="H67" s="5"/>
      <c r="I67" s="47"/>
      <c r="J67" s="47"/>
      <c r="K67" s="5"/>
      <c r="L67" s="5"/>
      <c r="M67" s="5"/>
      <c r="N67" s="5"/>
      <c r="O67" s="5"/>
      <c r="P67" s="5"/>
      <c r="Q67" s="5"/>
      <c r="R67" s="5"/>
      <c r="S67" s="5"/>
      <c r="U67" s="47"/>
    </row>
    <row r="68" spans="1:21" x14ac:dyDescent="0.25">
      <c r="A68" s="5"/>
      <c r="B68" s="5"/>
      <c r="C68" s="5"/>
      <c r="D68" s="5"/>
      <c r="E68" s="5"/>
      <c r="F68" s="5"/>
      <c r="G68" s="5"/>
      <c r="H68" s="5"/>
      <c r="I68" s="5"/>
      <c r="J68" s="5"/>
      <c r="K68" s="5"/>
      <c r="L68" s="5"/>
      <c r="M68" s="5"/>
      <c r="N68" s="5"/>
      <c r="O68" s="5"/>
      <c r="P68" s="5"/>
      <c r="Q68" s="5"/>
      <c r="R68" s="5"/>
      <c r="S68" s="5"/>
    </row>
    <row r="69" spans="1:21" x14ac:dyDescent="0.25">
      <c r="A69" s="5"/>
      <c r="B69" s="5"/>
      <c r="C69" s="5"/>
      <c r="D69" s="5"/>
      <c r="E69" s="5"/>
      <c r="F69" s="5"/>
      <c r="G69" s="5"/>
      <c r="H69" s="5"/>
      <c r="I69" s="5"/>
      <c r="J69" s="5"/>
      <c r="K69" s="5"/>
      <c r="L69" s="5"/>
      <c r="M69" s="5"/>
      <c r="N69" s="5"/>
      <c r="O69" s="5"/>
      <c r="P69" s="5"/>
      <c r="Q69" s="5"/>
      <c r="R69" s="5"/>
      <c r="S69" s="5"/>
    </row>
    <row r="70" spans="1:21" ht="22" customHeight="1" x14ac:dyDescent="0.25">
      <c r="A70" s="5"/>
      <c r="B70" s="5"/>
      <c r="C70" s="5"/>
      <c r="D70" s="5"/>
      <c r="E70" s="5"/>
      <c r="F70" s="5"/>
      <c r="G70" s="5"/>
      <c r="H70" s="5"/>
      <c r="I70" s="5"/>
      <c r="J70" s="5"/>
      <c r="K70" s="5"/>
      <c r="L70" s="5"/>
      <c r="M70" s="5"/>
      <c r="N70" s="5"/>
      <c r="O70" s="5"/>
      <c r="P70" s="5"/>
      <c r="Q70" s="5"/>
      <c r="R70" s="5"/>
      <c r="S70" s="5"/>
    </row>
    <row r="71" spans="1:21" ht="67" customHeight="1" x14ac:dyDescent="0.25">
      <c r="A71" s="5"/>
      <c r="B71" s="5"/>
      <c r="C71" s="5"/>
      <c r="D71" s="5"/>
      <c r="E71" s="5"/>
      <c r="F71" s="5"/>
      <c r="G71" s="5"/>
      <c r="H71" s="5"/>
      <c r="I71" s="5"/>
      <c r="J71" s="5"/>
      <c r="K71" s="5"/>
      <c r="L71" s="5"/>
      <c r="M71" s="5"/>
      <c r="N71" s="5"/>
      <c r="O71" s="5"/>
      <c r="P71" s="5"/>
      <c r="Q71" s="5"/>
      <c r="R71" s="5"/>
      <c r="S71" s="5"/>
    </row>
    <row r="72" spans="1:21" ht="52.5" customHeight="1" x14ac:dyDescent="0.25">
      <c r="A72" s="5"/>
      <c r="B72" s="256" t="s">
        <v>171</v>
      </c>
      <c r="C72" s="256"/>
      <c r="D72" s="256"/>
      <c r="E72" s="256"/>
      <c r="F72" s="256"/>
      <c r="G72" s="256"/>
      <c r="H72" s="5"/>
      <c r="I72" s="304" t="s">
        <v>172</v>
      </c>
      <c r="J72" s="256"/>
      <c r="K72" s="256"/>
      <c r="L72" s="256"/>
      <c r="M72" s="256"/>
      <c r="N72" s="256"/>
      <c r="O72" s="256"/>
      <c r="P72" s="256"/>
      <c r="Q72" s="256"/>
      <c r="R72" s="5"/>
      <c r="S72" s="5"/>
    </row>
    <row r="73" spans="1:21" ht="21.75" customHeight="1" x14ac:dyDescent="0.25">
      <c r="A73" s="5"/>
      <c r="B73" s="5"/>
      <c r="C73" s="5"/>
      <c r="D73" s="5"/>
      <c r="E73" s="5"/>
      <c r="F73" s="5"/>
      <c r="G73" s="5"/>
      <c r="H73" s="5"/>
      <c r="I73" s="5"/>
      <c r="J73" s="5"/>
      <c r="K73" s="5"/>
      <c r="L73" s="5"/>
      <c r="M73" s="5"/>
      <c r="N73" s="5"/>
      <c r="O73" s="5"/>
      <c r="P73" s="5"/>
      <c r="Q73" s="5"/>
      <c r="R73" s="5"/>
      <c r="S73" s="5"/>
    </row>
    <row r="74" spans="1:21" ht="14" x14ac:dyDescent="0.3">
      <c r="A74" s="5"/>
      <c r="B74" s="13" t="s">
        <v>165</v>
      </c>
      <c r="C74" s="5"/>
      <c r="D74" s="5"/>
      <c r="E74" s="5"/>
      <c r="F74" s="5"/>
      <c r="G74" s="5"/>
      <c r="H74" s="5"/>
      <c r="I74" s="47"/>
      <c r="J74" s="5"/>
      <c r="K74" s="5"/>
      <c r="L74" s="5"/>
      <c r="M74" s="5"/>
      <c r="N74" s="5"/>
      <c r="O74" s="5"/>
      <c r="P74" s="5"/>
      <c r="Q74" s="5"/>
      <c r="R74" s="5"/>
      <c r="S74" s="5"/>
    </row>
    <row r="75" spans="1:21" x14ac:dyDescent="0.25">
      <c r="A75" s="5"/>
      <c r="B75" s="5"/>
      <c r="C75" s="5"/>
      <c r="D75" s="5"/>
      <c r="E75" s="5"/>
      <c r="F75" s="5"/>
      <c r="G75" s="5"/>
      <c r="H75" s="5"/>
      <c r="I75" s="5"/>
      <c r="J75" s="5"/>
      <c r="K75" s="5"/>
      <c r="L75" s="5"/>
      <c r="M75" s="5"/>
      <c r="N75" s="5"/>
      <c r="O75" s="5"/>
      <c r="P75" s="5"/>
      <c r="Q75" s="5"/>
      <c r="R75" s="5"/>
      <c r="S75" s="5"/>
    </row>
    <row r="76" spans="1:21" ht="14" x14ac:dyDescent="0.3">
      <c r="A76" s="5"/>
      <c r="B76" s="6" t="s">
        <v>82</v>
      </c>
      <c r="C76" s="5"/>
      <c r="D76" s="5"/>
      <c r="E76" s="5"/>
      <c r="F76" s="5"/>
      <c r="G76" s="5"/>
      <c r="H76" s="5"/>
      <c r="I76" s="5"/>
      <c r="J76" s="5"/>
      <c r="K76" s="5"/>
      <c r="L76" s="5"/>
      <c r="M76" s="5"/>
      <c r="N76" s="5"/>
      <c r="O76" s="5"/>
      <c r="P76" s="5"/>
      <c r="Q76" s="5"/>
      <c r="R76" s="5"/>
      <c r="S76" s="5"/>
    </row>
    <row r="77" spans="1:21" x14ac:dyDescent="0.25">
      <c r="A77" s="5"/>
      <c r="B77" s="296" t="s">
        <v>109</v>
      </c>
      <c r="C77" s="297"/>
      <c r="D77" s="44" t="s">
        <v>121</v>
      </c>
      <c r="E77" s="5"/>
      <c r="F77" s="5"/>
      <c r="G77" s="5"/>
      <c r="H77" s="5"/>
      <c r="I77" s="5"/>
      <c r="J77" s="5"/>
      <c r="K77" s="5"/>
      <c r="L77" s="5"/>
      <c r="M77" s="5"/>
      <c r="N77" s="5"/>
      <c r="O77" s="5"/>
      <c r="P77" s="5"/>
      <c r="Q77" s="5"/>
      <c r="R77" s="5"/>
      <c r="S77" s="5"/>
    </row>
    <row r="78" spans="1:21" x14ac:dyDescent="0.25">
      <c r="A78" s="5"/>
      <c r="B78" s="298" t="s">
        <v>110</v>
      </c>
      <c r="C78" s="299"/>
      <c r="D78" s="14" t="s">
        <v>122</v>
      </c>
      <c r="E78" s="5"/>
      <c r="F78" s="5"/>
      <c r="G78" s="5"/>
      <c r="H78" s="5"/>
      <c r="I78" s="5"/>
      <c r="J78" s="5"/>
      <c r="K78" s="5"/>
      <c r="L78" s="5"/>
      <c r="M78" s="5"/>
      <c r="N78" s="5"/>
      <c r="O78" s="5"/>
      <c r="P78" s="5"/>
      <c r="Q78" s="5"/>
      <c r="R78" s="5"/>
      <c r="S78" s="5"/>
    </row>
    <row r="79" spans="1:21" ht="36" customHeight="1" x14ac:dyDescent="0.25">
      <c r="A79" s="5"/>
      <c r="B79" s="300" t="s">
        <v>224</v>
      </c>
      <c r="C79" s="301"/>
      <c r="D79" s="156" t="s">
        <v>211</v>
      </c>
      <c r="E79" s="5"/>
      <c r="F79" s="5"/>
      <c r="G79" s="5"/>
      <c r="H79" s="5"/>
      <c r="I79" s="5"/>
      <c r="J79" s="5"/>
      <c r="K79" s="5"/>
      <c r="L79" s="5"/>
      <c r="M79" s="5"/>
      <c r="N79" s="5"/>
      <c r="O79" s="5"/>
      <c r="P79" s="5"/>
      <c r="Q79" s="5"/>
      <c r="R79" s="5"/>
      <c r="S79" s="5"/>
    </row>
    <row r="80" spans="1:21" x14ac:dyDescent="0.25">
      <c r="A80" s="5"/>
      <c r="B80" s="5"/>
      <c r="C80" s="5"/>
      <c r="D80" s="5"/>
      <c r="E80" s="5"/>
      <c r="F80" s="5"/>
      <c r="G80" s="5"/>
      <c r="H80" s="5"/>
      <c r="I80" s="5"/>
      <c r="J80" s="5"/>
      <c r="K80" s="5"/>
      <c r="L80" s="5"/>
      <c r="M80" s="5"/>
      <c r="N80" s="5"/>
      <c r="O80" s="5"/>
      <c r="P80" s="5"/>
      <c r="Q80" s="5"/>
      <c r="R80" s="5"/>
      <c r="S80" s="5"/>
    </row>
    <row r="81" spans="1:19" ht="63" customHeight="1" x14ac:dyDescent="0.25">
      <c r="A81" s="5"/>
      <c r="B81" s="295" t="s">
        <v>203</v>
      </c>
      <c r="C81" s="295"/>
      <c r="D81" s="295"/>
      <c r="E81" s="295"/>
      <c r="F81" s="5"/>
      <c r="G81" s="5"/>
      <c r="H81" s="5"/>
      <c r="I81" s="5"/>
      <c r="J81" s="5"/>
      <c r="K81" s="5"/>
      <c r="L81" s="5"/>
      <c r="M81" s="5"/>
      <c r="N81" s="5"/>
      <c r="O81" s="5"/>
      <c r="P81" s="5"/>
      <c r="Q81" s="5"/>
      <c r="R81" s="5"/>
      <c r="S81" s="5"/>
    </row>
    <row r="82" spans="1:19" ht="59.25" customHeight="1" x14ac:dyDescent="0.25">
      <c r="A82" s="5"/>
      <c r="B82" s="138" t="s">
        <v>25</v>
      </c>
      <c r="C82" s="149" t="str">
        <f>CONCATENATE(B77, " ", "Benchmark")</f>
        <v>Office WLC (A1-A5) Benchmark</v>
      </c>
      <c r="D82" s="149" t="str">
        <f>CONCATENATE(B78, " ", "Benchmark")</f>
        <v>Office Asp. WLC (A1-A5) Benchmark</v>
      </c>
      <c r="E82" s="148" t="str">
        <f>CONCATENATE(B79, " ", "(A1-A5)")</f>
        <v>Please insert a brief description (2) (A1-A5)</v>
      </c>
      <c r="F82" s="5"/>
      <c r="G82" s="5"/>
      <c r="H82" s="5"/>
      <c r="I82" s="5"/>
      <c r="J82" s="5"/>
      <c r="K82" s="5"/>
      <c r="L82" s="5"/>
      <c r="M82" s="5"/>
      <c r="N82" s="5"/>
      <c r="O82" s="5"/>
      <c r="P82" s="5"/>
      <c r="Q82" s="5"/>
      <c r="R82" s="5"/>
      <c r="S82" s="5"/>
    </row>
    <row r="83" spans="1:19" x14ac:dyDescent="0.25">
      <c r="A83" s="5"/>
      <c r="B83" s="137" t="s">
        <v>15</v>
      </c>
      <c r="C83" s="11">
        <f>VLOOKUP($B$77,'Hidden worksheet'!$A$2:$I$9,2,FALSE)</f>
        <v>180.5</v>
      </c>
      <c r="D83" s="11">
        <f>VLOOKUP($B$78,'Hidden worksheet'!$A$2:$I$9,2,FALSE)</f>
        <v>114</v>
      </c>
      <c r="E83" s="15">
        <f>VLOOKUP($B$79,'Hidden worksheet'!$A$30:$I$35,2,FALSE)</f>
        <v>0</v>
      </c>
      <c r="F83" s="5"/>
      <c r="G83" s="5"/>
      <c r="H83" s="5"/>
      <c r="I83" s="5"/>
      <c r="J83" s="5"/>
      <c r="K83" s="5"/>
      <c r="L83" s="5"/>
      <c r="M83" s="5"/>
      <c r="N83" s="5"/>
      <c r="O83" s="5"/>
      <c r="P83" s="5"/>
      <c r="Q83" s="5"/>
      <c r="R83" s="5"/>
      <c r="S83" s="5"/>
    </row>
    <row r="84" spans="1:19" ht="37.5" x14ac:dyDescent="0.25">
      <c r="A84" s="5"/>
      <c r="B84" s="140" t="s">
        <v>159</v>
      </c>
      <c r="C84" s="12">
        <f>VLOOKUP($B$77,'Hidden worksheet'!$A$2:$I$9,3,FALSE)</f>
        <v>342</v>
      </c>
      <c r="D84" s="12">
        <f>VLOOKUP($B$78,'Hidden worksheet'!$A$2:$I$9,3,FALSE)</f>
        <v>216</v>
      </c>
      <c r="E84" s="16">
        <f>VLOOKUP($B$79,'Hidden worksheet'!$A$30:$I$35,3,FALSE)</f>
        <v>0</v>
      </c>
      <c r="F84" s="5"/>
      <c r="G84" s="5"/>
      <c r="H84" s="5"/>
      <c r="I84" s="5"/>
      <c r="J84" s="5"/>
      <c r="K84" s="5"/>
      <c r="L84" s="5"/>
      <c r="M84" s="5"/>
      <c r="N84" s="5"/>
      <c r="O84" s="5"/>
      <c r="P84" s="5"/>
      <c r="Q84" s="5"/>
      <c r="R84" s="5"/>
      <c r="S84" s="5"/>
    </row>
    <row r="85" spans="1:19" ht="63.65" customHeight="1" x14ac:dyDescent="0.25">
      <c r="A85" s="5"/>
      <c r="B85" s="140" t="s">
        <v>125</v>
      </c>
      <c r="C85" s="128">
        <f>VLOOKUP($B$77,'Hidden worksheet'!$A$2:$I$9,4,FALSE)</f>
        <v>161.5</v>
      </c>
      <c r="D85" s="127">
        <f>VLOOKUP($B$78,'Hidden worksheet'!$A$2:$I$9,4,FALSE)</f>
        <v>102</v>
      </c>
      <c r="E85" s="129">
        <f>VLOOKUP($B$79,'Hidden worksheet'!$A$30:$I$35,4,FALSE)</f>
        <v>0</v>
      </c>
      <c r="F85" s="5"/>
      <c r="G85" s="5"/>
      <c r="H85" s="5"/>
      <c r="I85" s="5"/>
      <c r="J85" s="5"/>
      <c r="K85" s="5"/>
      <c r="L85" s="5"/>
      <c r="M85" s="5"/>
      <c r="N85" s="5"/>
      <c r="O85" s="5"/>
      <c r="P85" s="5"/>
      <c r="Q85" s="5"/>
      <c r="R85" s="5"/>
      <c r="S85" s="5"/>
    </row>
    <row r="86" spans="1:19" ht="40" customHeight="1" x14ac:dyDescent="0.25">
      <c r="A86" s="5"/>
      <c r="B86" s="140" t="s">
        <v>134</v>
      </c>
      <c r="C86" s="128">
        <f>VLOOKUP($B$77,'Hidden worksheet'!$A$2:$J$9,10,FALSE)</f>
        <v>0</v>
      </c>
      <c r="D86" s="127">
        <f>VLOOKUP($B$78,'Hidden worksheet'!$A$2:$J$9,10,FALSE)</f>
        <v>0</v>
      </c>
      <c r="E86" s="129">
        <f>VLOOKUP($B$79,'Hidden worksheet'!$A$30:$J$35,10,FALSE)</f>
        <v>0</v>
      </c>
      <c r="F86" s="5"/>
      <c r="G86" s="5"/>
      <c r="H86" s="5"/>
      <c r="I86" s="5"/>
      <c r="J86" s="5"/>
      <c r="K86" s="5"/>
      <c r="L86" s="5"/>
      <c r="M86" s="5"/>
      <c r="N86" s="5"/>
      <c r="O86" s="5"/>
      <c r="P86" s="5"/>
      <c r="Q86" s="5"/>
      <c r="R86" s="5"/>
      <c r="S86" s="5"/>
    </row>
    <row r="87" spans="1:19" ht="19.5" customHeight="1" x14ac:dyDescent="0.25">
      <c r="A87" s="5"/>
      <c r="B87" s="139" t="s">
        <v>18</v>
      </c>
      <c r="C87" s="12">
        <f>VLOOKUP($B$77,'Hidden worksheet'!$A$2:$I$9,5,FALSE)</f>
        <v>95</v>
      </c>
      <c r="D87" s="12">
        <f>VLOOKUP($B$78,'Hidden worksheet'!$A$2:$I$9,5,FALSE)</f>
        <v>60</v>
      </c>
      <c r="E87" s="16">
        <f>VLOOKUP($B$79,'Hidden worksheet'!$A$30:$I$35,5,FALSE)</f>
        <v>0</v>
      </c>
      <c r="F87" s="5"/>
      <c r="G87" s="5"/>
      <c r="H87" s="5"/>
      <c r="I87" s="5"/>
      <c r="J87" s="5"/>
      <c r="K87" s="5"/>
      <c r="L87" s="5"/>
      <c r="M87" s="5"/>
      <c r="N87" s="5"/>
      <c r="O87" s="5"/>
      <c r="P87" s="5"/>
      <c r="Q87" s="5"/>
      <c r="R87" s="5"/>
      <c r="S87" s="5"/>
    </row>
    <row r="88" spans="1:19" x14ac:dyDescent="0.25">
      <c r="A88" s="5"/>
      <c r="B88" s="139" t="s">
        <v>19</v>
      </c>
      <c r="C88" s="12">
        <f>VLOOKUP($B$77,'Hidden worksheet'!$A$2:$I$9,6,FALSE)</f>
        <v>19</v>
      </c>
      <c r="D88" s="12">
        <f>VLOOKUP($B$78,'Hidden worksheet'!$A$2:$I$9,6,FALSE)</f>
        <v>12</v>
      </c>
      <c r="E88" s="16">
        <f>VLOOKUP($B$79,'Hidden worksheet'!$A$30:$I$35,6,FALSE)</f>
        <v>0</v>
      </c>
      <c r="F88" s="5"/>
      <c r="G88" s="5"/>
      <c r="H88" s="5"/>
      <c r="I88" s="5"/>
      <c r="J88" s="5"/>
      <c r="K88" s="5"/>
      <c r="L88" s="5"/>
      <c r="M88" s="5"/>
      <c r="N88" s="5"/>
      <c r="O88" s="5"/>
      <c r="P88" s="5"/>
      <c r="Q88" s="5"/>
      <c r="R88" s="5"/>
      <c r="S88" s="5"/>
    </row>
    <row r="89" spans="1:19" x14ac:dyDescent="0.25">
      <c r="A89" s="5"/>
      <c r="B89" s="139" t="s">
        <v>21</v>
      </c>
      <c r="C89" s="12">
        <f>VLOOKUP($B$77,'Hidden worksheet'!$A$2:$I$9,7,FALSE)</f>
        <v>133</v>
      </c>
      <c r="D89" s="12">
        <f>VLOOKUP($B$78,'Hidden worksheet'!$A$2:$I$9,7,FALSE)</f>
        <v>84</v>
      </c>
      <c r="E89" s="16">
        <f>VLOOKUP($B$79,'Hidden worksheet'!$A$30:$I$35,7,FALSE)</f>
        <v>0</v>
      </c>
      <c r="F89" s="5"/>
      <c r="G89" s="5"/>
      <c r="H89" s="5"/>
      <c r="I89" s="5"/>
      <c r="J89" s="5"/>
      <c r="K89" s="5"/>
      <c r="L89" s="5"/>
      <c r="M89" s="5"/>
      <c r="N89" s="5"/>
      <c r="O89" s="5"/>
      <c r="P89" s="5"/>
      <c r="Q89" s="5"/>
      <c r="R89" s="5"/>
      <c r="S89" s="5"/>
    </row>
    <row r="90" spans="1:19" x14ac:dyDescent="0.25">
      <c r="A90" s="5"/>
      <c r="B90" s="141" t="s">
        <v>26</v>
      </c>
      <c r="C90" s="130">
        <f>VLOOKUP($B$77,'Hidden worksheet'!$A$2:$I$9,8,FALSE)</f>
        <v>19</v>
      </c>
      <c r="D90" s="130">
        <f>VLOOKUP($B$78,'Hidden worksheet'!$A$2:$I$9,8,FALSE)</f>
        <v>12</v>
      </c>
      <c r="E90" s="131">
        <f>VLOOKUP($B$79,'Hidden worksheet'!$A$30:$I$35,8,FALSE)</f>
        <v>0</v>
      </c>
      <c r="F90" s="5"/>
      <c r="G90" s="5"/>
      <c r="H90" s="5"/>
      <c r="I90" s="5"/>
      <c r="J90" s="5"/>
      <c r="K90" s="5"/>
      <c r="L90" s="5"/>
      <c r="M90" s="5"/>
      <c r="N90" s="5"/>
      <c r="O90" s="5"/>
      <c r="P90" s="5"/>
      <c r="Q90" s="5"/>
      <c r="R90" s="5"/>
      <c r="S90" s="5"/>
    </row>
    <row r="91" spans="1:19" ht="14" x14ac:dyDescent="0.3">
      <c r="B91" s="142" t="s">
        <v>123</v>
      </c>
      <c r="C91" s="132">
        <f>SUM(C83:C90)</f>
        <v>950</v>
      </c>
      <c r="D91" s="133">
        <f>SUM(D83:D90)</f>
        <v>600</v>
      </c>
      <c r="E91" s="133">
        <f>SUM(E83:E90)</f>
        <v>0</v>
      </c>
      <c r="F91" s="5"/>
      <c r="G91" s="5"/>
      <c r="H91" s="5"/>
      <c r="I91" s="5"/>
      <c r="J91" s="5"/>
      <c r="K91" s="5"/>
      <c r="L91" s="5"/>
      <c r="M91" s="5"/>
      <c r="N91" s="5"/>
      <c r="O91" s="5"/>
      <c r="P91" s="5"/>
      <c r="Q91" s="5"/>
      <c r="R91" s="5"/>
      <c r="S91" s="5"/>
    </row>
    <row r="92" spans="1:19" x14ac:dyDescent="0.25">
      <c r="A92" s="5"/>
      <c r="B92" s="5"/>
      <c r="C92" s="5"/>
      <c r="D92" s="5"/>
      <c r="E92" s="5"/>
      <c r="F92" s="5"/>
      <c r="G92" s="5"/>
      <c r="H92" s="5"/>
      <c r="I92" s="5"/>
      <c r="J92" s="5"/>
      <c r="K92" s="5"/>
      <c r="L92" s="5"/>
      <c r="M92" s="5"/>
      <c r="N92" s="5"/>
      <c r="O92" s="5"/>
      <c r="P92" s="5"/>
      <c r="Q92" s="5"/>
      <c r="R92" s="5"/>
      <c r="S92" s="5"/>
    </row>
    <row r="93" spans="1:19" x14ac:dyDescent="0.25">
      <c r="A93" s="5"/>
      <c r="B93" s="5"/>
      <c r="C93" s="5"/>
      <c r="D93" s="5"/>
      <c r="E93" s="5"/>
      <c r="F93" s="5"/>
      <c r="G93" s="5"/>
      <c r="H93" s="5"/>
      <c r="I93" s="5"/>
      <c r="J93" s="5"/>
      <c r="K93" s="5"/>
      <c r="L93" s="5"/>
      <c r="M93" s="5"/>
      <c r="N93" s="5"/>
      <c r="O93" s="5"/>
      <c r="P93" s="5"/>
      <c r="Q93" s="5"/>
      <c r="R93" s="5"/>
      <c r="S93" s="5"/>
    </row>
    <row r="94" spans="1:19" x14ac:dyDescent="0.25">
      <c r="A94" s="5"/>
      <c r="B94" s="5"/>
      <c r="C94" s="5"/>
      <c r="D94" s="5"/>
      <c r="E94" s="5"/>
      <c r="F94" s="5"/>
      <c r="G94" s="5"/>
      <c r="H94" s="5"/>
      <c r="I94" s="5"/>
      <c r="J94" s="5"/>
      <c r="K94" s="5"/>
      <c r="L94" s="5"/>
      <c r="M94" s="5"/>
      <c r="N94" s="5"/>
      <c r="O94" s="5"/>
      <c r="P94" s="5"/>
      <c r="Q94" s="5"/>
      <c r="R94" s="5"/>
      <c r="S94" s="5"/>
    </row>
    <row r="95" spans="1:19" x14ac:dyDescent="0.25">
      <c r="A95" s="5"/>
      <c r="B95" s="5"/>
      <c r="C95" s="5"/>
      <c r="D95" s="5"/>
      <c r="E95" s="5"/>
      <c r="F95" s="5"/>
      <c r="G95" s="5"/>
      <c r="H95" s="5"/>
      <c r="I95" s="5"/>
      <c r="J95" s="5"/>
      <c r="K95" s="5"/>
      <c r="L95" s="5"/>
      <c r="M95" s="5"/>
      <c r="N95" s="5"/>
      <c r="O95" s="5"/>
      <c r="P95" s="5"/>
      <c r="Q95" s="5"/>
      <c r="R95" s="5"/>
      <c r="S95" s="5"/>
    </row>
    <row r="96" spans="1:19" x14ac:dyDescent="0.25">
      <c r="A96" s="5"/>
      <c r="B96" s="5"/>
      <c r="C96" s="5"/>
      <c r="D96" s="5"/>
      <c r="E96" s="5"/>
      <c r="F96" s="5"/>
      <c r="G96" s="5"/>
      <c r="H96" s="5"/>
      <c r="I96" s="5"/>
      <c r="J96" s="5"/>
      <c r="K96" s="5"/>
      <c r="L96" s="5"/>
      <c r="M96" s="5"/>
      <c r="N96" s="5"/>
      <c r="O96" s="5"/>
      <c r="P96" s="5"/>
      <c r="Q96" s="5"/>
      <c r="R96" s="5"/>
      <c r="S96" s="5"/>
    </row>
    <row r="97" spans="1:19" x14ac:dyDescent="0.25">
      <c r="A97" s="5"/>
      <c r="B97" s="5"/>
      <c r="C97" s="5"/>
      <c r="D97" s="5"/>
      <c r="E97" s="5"/>
      <c r="F97" s="5"/>
      <c r="G97" s="5"/>
      <c r="H97" s="5"/>
      <c r="I97" s="5"/>
      <c r="J97" s="5"/>
      <c r="K97" s="5"/>
      <c r="L97" s="5"/>
      <c r="M97" s="5"/>
      <c r="N97" s="5"/>
      <c r="O97" s="5"/>
      <c r="P97" s="5"/>
      <c r="Q97" s="5"/>
      <c r="R97" s="5"/>
      <c r="S97" s="5"/>
    </row>
    <row r="98" spans="1:19" x14ac:dyDescent="0.25">
      <c r="A98" s="5"/>
      <c r="B98" s="5"/>
      <c r="C98" s="5"/>
      <c r="D98" s="5"/>
      <c r="E98" s="5"/>
      <c r="F98" s="5"/>
      <c r="G98" s="5"/>
      <c r="H98" s="5"/>
      <c r="I98" s="5"/>
      <c r="J98" s="5"/>
      <c r="K98" s="5"/>
      <c r="L98" s="5"/>
      <c r="M98" s="5"/>
      <c r="N98" s="5"/>
      <c r="O98" s="5"/>
      <c r="P98" s="5"/>
      <c r="Q98" s="5"/>
      <c r="R98" s="5"/>
      <c r="S98" s="5"/>
    </row>
    <row r="99" spans="1:19" x14ac:dyDescent="0.25">
      <c r="A99" s="5"/>
      <c r="B99" s="5"/>
      <c r="C99" s="5"/>
      <c r="D99" s="5"/>
      <c r="E99" s="5"/>
      <c r="F99" s="5"/>
      <c r="G99" s="5"/>
      <c r="H99" s="5"/>
      <c r="I99" s="5"/>
      <c r="J99" s="5"/>
      <c r="K99" s="5"/>
      <c r="L99" s="5"/>
      <c r="M99" s="5"/>
      <c r="N99" s="5"/>
      <c r="O99" s="5"/>
      <c r="P99" s="5"/>
      <c r="Q99" s="5"/>
      <c r="R99" s="5"/>
      <c r="S99" s="5"/>
    </row>
    <row r="100" spans="1:19" x14ac:dyDescent="0.25">
      <c r="A100" s="5"/>
      <c r="B100" s="5"/>
      <c r="C100" s="5"/>
      <c r="D100" s="5"/>
      <c r="E100" s="5"/>
      <c r="F100" s="5"/>
      <c r="G100" s="5"/>
      <c r="H100" s="5"/>
      <c r="I100" s="5"/>
      <c r="J100" s="5"/>
      <c r="K100" s="5"/>
      <c r="L100" s="5"/>
      <c r="M100" s="5"/>
      <c r="N100" s="5"/>
      <c r="O100" s="5"/>
      <c r="P100" s="5"/>
      <c r="Q100" s="5"/>
      <c r="R100" s="5"/>
      <c r="S100" s="5"/>
    </row>
    <row r="101" spans="1:19" x14ac:dyDescent="0.25">
      <c r="A101" s="5"/>
      <c r="B101" s="5"/>
      <c r="C101" s="5"/>
      <c r="D101" s="5"/>
      <c r="E101" s="5"/>
      <c r="F101" s="5"/>
      <c r="G101" s="5"/>
      <c r="H101" s="5"/>
      <c r="I101" s="5"/>
      <c r="J101" s="5"/>
      <c r="K101" s="5"/>
      <c r="L101" s="5"/>
      <c r="M101" s="5"/>
      <c r="N101" s="5"/>
      <c r="O101" s="5"/>
      <c r="P101" s="5"/>
      <c r="Q101" s="5"/>
      <c r="R101" s="5"/>
      <c r="S101" s="5"/>
    </row>
  </sheetData>
  <mergeCells count="9">
    <mergeCell ref="B81:E81"/>
    <mergeCell ref="B77:C77"/>
    <mergeCell ref="B78:C78"/>
    <mergeCell ref="B79:C79"/>
    <mergeCell ref="A1:S1"/>
    <mergeCell ref="B72:G72"/>
    <mergeCell ref="B51:Q51"/>
    <mergeCell ref="I72:Q72"/>
    <mergeCell ref="B50:Q50"/>
  </mergeCells>
  <pageMargins left="0.25" right="0.25" top="0.75" bottom="0.75" header="0.3" footer="0.3"/>
  <pageSetup paperSize="9" scale="46"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1CF87870-361E-4836-8B17-D5057C0C07ED}">
          <x14:formula1>
            <xm:f>'Hidden worksheet'!$A$30:$A$35</xm:f>
          </x14:formula1>
          <xm:sqref>B79:C79</xm:sqref>
        </x14:dataValidation>
        <x14:dataValidation type="list" allowBlank="1" showInputMessage="1" showErrorMessage="1" xr:uid="{10FDAE53-D8B7-4E9C-AD9F-D6EBCDB33298}">
          <x14:formula1>
            <xm:f>'Hidden worksheet'!$A$19:$A$22</xm:f>
          </x14:formula1>
          <xm:sqref>B78:C78</xm:sqref>
        </x14:dataValidation>
        <x14:dataValidation type="list" allowBlank="1" showInputMessage="1" showErrorMessage="1" xr:uid="{0EE480D6-5E70-4BED-839D-4F24BD759A24}">
          <x14:formula1>
            <xm:f>'Hidden worksheet'!$A$24:$A$27</xm:f>
          </x14:formula1>
          <xm:sqref>B77:C77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D9630-3618-4974-BBFD-B03A405EC147}">
  <sheetPr codeName="Sheet5">
    <tabColor rgb="FFFF0000"/>
  </sheetPr>
  <dimension ref="A1:BY66"/>
  <sheetViews>
    <sheetView topLeftCell="A6" workbookViewId="0">
      <selection activeCell="O30" sqref="O30"/>
    </sheetView>
  </sheetViews>
  <sheetFormatPr defaultRowHeight="14.5" x14ac:dyDescent="0.35"/>
  <cols>
    <col min="1" max="1" width="44.54296875" customWidth="1"/>
    <col min="2" max="2" width="13.54296875" customWidth="1"/>
    <col min="3" max="4" width="9.81640625" customWidth="1"/>
    <col min="5" max="5" width="10" customWidth="1"/>
    <col min="6" max="6" width="7.81640625" customWidth="1"/>
    <col min="7" max="7" width="9.7265625" customWidth="1"/>
    <col min="8" max="8" width="8.453125" customWidth="1"/>
    <col min="9" max="9" width="10.7265625" customWidth="1"/>
    <col min="10" max="10" width="9.453125" customWidth="1"/>
    <col min="11" max="11" width="10.453125" customWidth="1"/>
    <col min="12" max="13" width="10.1796875" customWidth="1"/>
    <col min="18" max="18" width="10.453125" customWidth="1"/>
    <col min="20" max="20" width="26.81640625" customWidth="1"/>
    <col min="21" max="21" width="26.54296875" customWidth="1"/>
    <col min="33" max="33" width="10" customWidth="1"/>
    <col min="47" max="47" width="9.1796875" customWidth="1"/>
    <col min="48" max="48" width="10.453125" customWidth="1"/>
    <col min="60" max="61" width="16.7265625" bestFit="1" customWidth="1"/>
    <col min="62" max="62" width="16.1796875" customWidth="1"/>
    <col min="63" max="63" width="17.453125" customWidth="1"/>
    <col min="64" max="64" width="18.26953125" customWidth="1"/>
    <col min="65" max="66" width="19.54296875" customWidth="1"/>
  </cols>
  <sheetData>
    <row r="1" spans="1:32" ht="65.5" customHeight="1" x14ac:dyDescent="0.35">
      <c r="A1" s="29" t="s">
        <v>23</v>
      </c>
      <c r="B1" s="134" t="s">
        <v>15</v>
      </c>
      <c r="C1" s="134" t="s">
        <v>16</v>
      </c>
      <c r="D1" s="134" t="s">
        <v>17</v>
      </c>
      <c r="E1" s="134" t="s">
        <v>24</v>
      </c>
      <c r="F1" s="134" t="s">
        <v>19</v>
      </c>
      <c r="G1" s="134" t="s">
        <v>21</v>
      </c>
      <c r="H1" s="134" t="s">
        <v>22</v>
      </c>
      <c r="I1" s="135" t="s">
        <v>136</v>
      </c>
      <c r="J1" s="134" t="s">
        <v>117</v>
      </c>
      <c r="K1" s="143" t="s">
        <v>15</v>
      </c>
      <c r="L1" s="143" t="s">
        <v>158</v>
      </c>
      <c r="M1" s="143" t="s">
        <v>17</v>
      </c>
      <c r="N1" s="143" t="s">
        <v>117</v>
      </c>
      <c r="O1" s="143" t="s">
        <v>24</v>
      </c>
      <c r="P1" s="143" t="s">
        <v>19</v>
      </c>
      <c r="Q1" s="143" t="s">
        <v>21</v>
      </c>
      <c r="R1" s="143" t="s">
        <v>22</v>
      </c>
      <c r="S1" s="143" t="s">
        <v>135</v>
      </c>
      <c r="V1" s="145" t="s">
        <v>140</v>
      </c>
      <c r="W1" s="145" t="s">
        <v>139</v>
      </c>
    </row>
    <row r="2" spans="1:32" x14ac:dyDescent="0.35">
      <c r="A2" t="s">
        <v>109</v>
      </c>
      <c r="B2">
        <v>180.5</v>
      </c>
      <c r="C2">
        <v>342</v>
      </c>
      <c r="D2">
        <v>161.5</v>
      </c>
      <c r="E2">
        <v>95</v>
      </c>
      <c r="F2">
        <v>19</v>
      </c>
      <c r="G2">
        <v>133</v>
      </c>
      <c r="H2">
        <v>19</v>
      </c>
      <c r="I2" s="27">
        <v>950</v>
      </c>
      <c r="J2" s="53">
        <v>0</v>
      </c>
      <c r="K2">
        <v>4.5</v>
      </c>
      <c r="L2">
        <v>18</v>
      </c>
      <c r="M2">
        <v>94.5</v>
      </c>
      <c r="N2">
        <v>0</v>
      </c>
      <c r="O2">
        <v>121.5</v>
      </c>
      <c r="P2">
        <v>40.5</v>
      </c>
      <c r="Q2">
        <v>157.5</v>
      </c>
      <c r="R2">
        <v>13.5</v>
      </c>
      <c r="S2">
        <v>450</v>
      </c>
      <c r="T2" t="s">
        <v>141</v>
      </c>
      <c r="U2" s="144" t="str">
        <f>CONCATENATE(X2, " ","WLC benchmark")</f>
        <v>Office WLC benchmark</v>
      </c>
      <c r="V2">
        <f>VLOOKUP(Outputs!$B$77,'Hidden worksheet'!$A$2:$S$9,9,FALSE)</f>
        <v>950</v>
      </c>
      <c r="W2">
        <f>VLOOKUP(Outputs!$B$77,'Hidden worksheet'!$A$2:$S$9,19,FALSE)</f>
        <v>450</v>
      </c>
      <c r="X2" t="str">
        <f>VLOOKUP(Outputs!$B$77,'Hidden worksheet'!$A$2:$T$9,20, FALSE)</f>
        <v>Office</v>
      </c>
      <c r="AE2" s="155"/>
      <c r="AF2" s="155"/>
    </row>
    <row r="3" spans="1:32" x14ac:dyDescent="0.35">
      <c r="A3" t="s">
        <v>110</v>
      </c>
      <c r="B3">
        <v>114</v>
      </c>
      <c r="C3">
        <v>216</v>
      </c>
      <c r="D3">
        <v>102</v>
      </c>
      <c r="E3">
        <v>60</v>
      </c>
      <c r="F3">
        <v>12</v>
      </c>
      <c r="G3">
        <v>84</v>
      </c>
      <c r="H3">
        <v>12</v>
      </c>
      <c r="I3" s="27">
        <v>600</v>
      </c>
      <c r="J3" s="53">
        <v>0</v>
      </c>
      <c r="K3">
        <v>3.7</v>
      </c>
      <c r="L3">
        <v>14.8</v>
      </c>
      <c r="M3">
        <v>77.7</v>
      </c>
      <c r="N3">
        <v>0</v>
      </c>
      <c r="O3">
        <v>99.9</v>
      </c>
      <c r="P3">
        <v>33.299999999999997</v>
      </c>
      <c r="Q3">
        <v>129.5</v>
      </c>
      <c r="R3">
        <v>11.1</v>
      </c>
      <c r="S3">
        <v>370</v>
      </c>
      <c r="T3" t="s">
        <v>141</v>
      </c>
      <c r="U3" s="144" t="str">
        <f>CONCATENATE(X3, " ","Aspirational WLC benchmark")</f>
        <v>Office Aspirational WLC benchmark</v>
      </c>
      <c r="V3">
        <f>VLOOKUP(Outputs!$B$78,'Hidden worksheet'!$A$2:$S$9,9,FALSE)</f>
        <v>600</v>
      </c>
      <c r="W3">
        <f>VLOOKUP(Outputs!$B$78,'Hidden worksheet'!$A$2:$S$9,19,FALSE)</f>
        <v>370</v>
      </c>
      <c r="X3" t="str">
        <f>VLOOKUP(Outputs!$B$78,'Hidden worksheet'!$A$2:$T$9,20, FALSE)</f>
        <v>Office</v>
      </c>
      <c r="AE3" s="155"/>
    </row>
    <row r="4" spans="1:32" x14ac:dyDescent="0.35">
      <c r="A4" t="s">
        <v>111</v>
      </c>
      <c r="B4">
        <v>178.5</v>
      </c>
      <c r="C4">
        <v>280.5</v>
      </c>
      <c r="D4">
        <v>153</v>
      </c>
      <c r="E4">
        <v>85</v>
      </c>
      <c r="F4">
        <v>8.5</v>
      </c>
      <c r="G4">
        <v>136</v>
      </c>
      <c r="H4">
        <v>8.5</v>
      </c>
      <c r="I4" s="27">
        <v>850</v>
      </c>
      <c r="J4" s="53">
        <v>0</v>
      </c>
      <c r="K4">
        <v>21</v>
      </c>
      <c r="L4">
        <v>21</v>
      </c>
      <c r="M4">
        <v>119</v>
      </c>
      <c r="N4">
        <v>0</v>
      </c>
      <c r="O4">
        <v>66.5</v>
      </c>
      <c r="P4">
        <v>10.5</v>
      </c>
      <c r="Q4">
        <v>105</v>
      </c>
      <c r="R4">
        <v>7</v>
      </c>
      <c r="S4">
        <v>350</v>
      </c>
      <c r="T4" t="s">
        <v>142</v>
      </c>
      <c r="U4" s="144" t="str">
        <f>Outputs!B79</f>
        <v>Please insert a brief description (2)</v>
      </c>
      <c r="V4">
        <f>VLOOKUP(U4,A30:K35,9,FALSE)</f>
        <v>0</v>
      </c>
      <c r="W4">
        <f>VLOOKUP(U4,A30:K35,11,FALSE)</f>
        <v>0</v>
      </c>
      <c r="AE4" s="155"/>
    </row>
    <row r="5" spans="1:32" x14ac:dyDescent="0.35">
      <c r="A5" t="s">
        <v>112</v>
      </c>
      <c r="B5">
        <v>105</v>
      </c>
      <c r="C5">
        <v>165</v>
      </c>
      <c r="D5">
        <v>90</v>
      </c>
      <c r="E5">
        <v>50</v>
      </c>
      <c r="F5">
        <v>5</v>
      </c>
      <c r="G5">
        <v>80</v>
      </c>
      <c r="H5">
        <v>5</v>
      </c>
      <c r="I5" s="27">
        <v>500</v>
      </c>
      <c r="J5" s="53">
        <v>0</v>
      </c>
      <c r="K5">
        <v>18</v>
      </c>
      <c r="L5">
        <v>18</v>
      </c>
      <c r="M5">
        <v>102</v>
      </c>
      <c r="N5">
        <v>0</v>
      </c>
      <c r="O5">
        <v>57</v>
      </c>
      <c r="P5">
        <v>9</v>
      </c>
      <c r="Q5">
        <v>90</v>
      </c>
      <c r="R5">
        <v>6</v>
      </c>
      <c r="S5">
        <v>300</v>
      </c>
      <c r="T5" t="s">
        <v>142</v>
      </c>
      <c r="AE5" s="155"/>
    </row>
    <row r="6" spans="1:32" x14ac:dyDescent="0.35">
      <c r="A6" t="s">
        <v>113</v>
      </c>
      <c r="B6">
        <v>297.5</v>
      </c>
      <c r="C6">
        <v>323</v>
      </c>
      <c r="D6">
        <v>76.5</v>
      </c>
      <c r="E6">
        <v>42.5</v>
      </c>
      <c r="F6">
        <v>8.5</v>
      </c>
      <c r="G6">
        <v>51</v>
      </c>
      <c r="H6">
        <v>51</v>
      </c>
      <c r="I6" s="27">
        <v>850</v>
      </c>
      <c r="J6" s="53">
        <v>0</v>
      </c>
      <c r="K6">
        <v>0</v>
      </c>
      <c r="L6">
        <v>10</v>
      </c>
      <c r="M6">
        <v>36</v>
      </c>
      <c r="N6">
        <v>0</v>
      </c>
      <c r="O6">
        <v>44</v>
      </c>
      <c r="P6">
        <v>16</v>
      </c>
      <c r="Q6">
        <v>80</v>
      </c>
      <c r="R6">
        <v>14</v>
      </c>
      <c r="S6">
        <v>200</v>
      </c>
      <c r="T6" t="s">
        <v>143</v>
      </c>
      <c r="AE6" s="155"/>
    </row>
    <row r="7" spans="1:32" x14ac:dyDescent="0.35">
      <c r="A7" t="s">
        <v>114</v>
      </c>
      <c r="B7">
        <v>192.5</v>
      </c>
      <c r="C7">
        <v>209</v>
      </c>
      <c r="D7">
        <v>49.5</v>
      </c>
      <c r="E7">
        <v>27.5</v>
      </c>
      <c r="F7">
        <v>5.5</v>
      </c>
      <c r="G7">
        <v>33</v>
      </c>
      <c r="H7">
        <v>33</v>
      </c>
      <c r="I7" s="27">
        <v>550</v>
      </c>
      <c r="J7" s="53">
        <v>0</v>
      </c>
      <c r="K7">
        <v>0</v>
      </c>
      <c r="L7">
        <v>7</v>
      </c>
      <c r="M7">
        <v>25.2</v>
      </c>
      <c r="N7">
        <v>0</v>
      </c>
      <c r="O7">
        <v>30.8</v>
      </c>
      <c r="P7">
        <v>11.2</v>
      </c>
      <c r="Q7">
        <v>56</v>
      </c>
      <c r="R7">
        <v>9.8000000000000007</v>
      </c>
      <c r="S7">
        <v>140</v>
      </c>
      <c r="T7" t="s">
        <v>143</v>
      </c>
      <c r="AE7" s="155"/>
    </row>
    <row r="8" spans="1:32" x14ac:dyDescent="0.35">
      <c r="A8" t="s">
        <v>115</v>
      </c>
      <c r="B8">
        <v>247.5</v>
      </c>
      <c r="C8">
        <v>225</v>
      </c>
      <c r="D8">
        <v>97.5</v>
      </c>
      <c r="E8">
        <v>45</v>
      </c>
      <c r="F8">
        <v>0</v>
      </c>
      <c r="G8">
        <v>82.5</v>
      </c>
      <c r="H8">
        <v>52.5</v>
      </c>
      <c r="I8" s="27">
        <v>750</v>
      </c>
      <c r="J8" s="53">
        <v>0</v>
      </c>
      <c r="K8">
        <v>5</v>
      </c>
      <c r="L8">
        <v>10</v>
      </c>
      <c r="M8">
        <v>92.5</v>
      </c>
      <c r="N8">
        <v>0</v>
      </c>
      <c r="O8">
        <v>35</v>
      </c>
      <c r="P8">
        <v>0</v>
      </c>
      <c r="Q8">
        <v>72.5</v>
      </c>
      <c r="R8">
        <v>35</v>
      </c>
      <c r="S8">
        <v>250</v>
      </c>
      <c r="T8" t="s">
        <v>144</v>
      </c>
      <c r="AE8" s="155"/>
    </row>
    <row r="9" spans="1:32" x14ac:dyDescent="0.35">
      <c r="A9" t="s">
        <v>116</v>
      </c>
      <c r="B9">
        <v>165</v>
      </c>
      <c r="C9">
        <v>150</v>
      </c>
      <c r="D9">
        <v>65</v>
      </c>
      <c r="E9">
        <v>30</v>
      </c>
      <c r="F9">
        <v>0</v>
      </c>
      <c r="G9">
        <v>55</v>
      </c>
      <c r="H9">
        <v>35</v>
      </c>
      <c r="I9" s="27">
        <v>500</v>
      </c>
      <c r="J9" s="53">
        <v>0</v>
      </c>
      <c r="K9">
        <v>3.5</v>
      </c>
      <c r="L9">
        <v>7</v>
      </c>
      <c r="M9">
        <v>64.8</v>
      </c>
      <c r="N9">
        <v>0</v>
      </c>
      <c r="O9">
        <v>24.5</v>
      </c>
      <c r="P9">
        <v>0</v>
      </c>
      <c r="Q9">
        <v>50.8</v>
      </c>
      <c r="R9">
        <v>24.5</v>
      </c>
      <c r="S9">
        <v>175</v>
      </c>
      <c r="T9" t="s">
        <v>144</v>
      </c>
      <c r="AE9" s="155"/>
    </row>
    <row r="10" spans="1:32" x14ac:dyDescent="0.35">
      <c r="A10" s="136" t="s">
        <v>126</v>
      </c>
      <c r="B10">
        <v>4.5</v>
      </c>
      <c r="C10">
        <v>18</v>
      </c>
      <c r="D10">
        <v>94.5</v>
      </c>
      <c r="E10">
        <v>121.5</v>
      </c>
      <c r="F10">
        <v>40.5</v>
      </c>
      <c r="G10">
        <v>157.5</v>
      </c>
      <c r="H10">
        <v>13.5</v>
      </c>
      <c r="I10" s="27"/>
      <c r="J10" s="53">
        <v>0</v>
      </c>
    </row>
    <row r="11" spans="1:32" x14ac:dyDescent="0.35">
      <c r="A11" s="136" t="s">
        <v>127</v>
      </c>
      <c r="B11">
        <v>3.7</v>
      </c>
      <c r="C11">
        <v>14.8</v>
      </c>
      <c r="D11">
        <v>77.7</v>
      </c>
      <c r="E11">
        <v>99.9</v>
      </c>
      <c r="F11">
        <v>33.299999999999997</v>
      </c>
      <c r="G11">
        <v>129.5</v>
      </c>
      <c r="H11">
        <v>11.1</v>
      </c>
      <c r="I11" s="27"/>
      <c r="J11" s="53">
        <v>0</v>
      </c>
    </row>
    <row r="12" spans="1:32" x14ac:dyDescent="0.35">
      <c r="A12" s="136" t="s">
        <v>128</v>
      </c>
      <c r="B12">
        <v>21</v>
      </c>
      <c r="C12">
        <v>21</v>
      </c>
      <c r="D12">
        <v>119</v>
      </c>
      <c r="E12">
        <v>66.5</v>
      </c>
      <c r="F12">
        <v>10.5</v>
      </c>
      <c r="G12">
        <v>105</v>
      </c>
      <c r="H12">
        <v>7</v>
      </c>
      <c r="I12" s="27"/>
      <c r="J12" s="53">
        <v>0</v>
      </c>
    </row>
    <row r="13" spans="1:32" x14ac:dyDescent="0.35">
      <c r="A13" s="136" t="s">
        <v>129</v>
      </c>
      <c r="B13">
        <v>18</v>
      </c>
      <c r="C13">
        <v>18</v>
      </c>
      <c r="D13">
        <v>102</v>
      </c>
      <c r="E13">
        <v>57</v>
      </c>
      <c r="F13">
        <v>9</v>
      </c>
      <c r="G13">
        <v>90</v>
      </c>
      <c r="H13">
        <v>6</v>
      </c>
      <c r="I13" s="27"/>
      <c r="J13" s="53">
        <v>0</v>
      </c>
    </row>
    <row r="14" spans="1:32" x14ac:dyDescent="0.35">
      <c r="A14" s="136" t="s">
        <v>130</v>
      </c>
      <c r="B14">
        <v>0</v>
      </c>
      <c r="C14">
        <v>10</v>
      </c>
      <c r="D14">
        <v>36</v>
      </c>
      <c r="E14">
        <v>44</v>
      </c>
      <c r="F14">
        <v>16</v>
      </c>
      <c r="G14">
        <v>80</v>
      </c>
      <c r="H14">
        <v>14</v>
      </c>
      <c r="I14" s="27"/>
      <c r="J14" s="53">
        <v>0</v>
      </c>
    </row>
    <row r="15" spans="1:32" x14ac:dyDescent="0.35">
      <c r="A15" s="136" t="s">
        <v>131</v>
      </c>
      <c r="B15">
        <v>0</v>
      </c>
      <c r="C15">
        <v>7</v>
      </c>
      <c r="D15">
        <v>25.2</v>
      </c>
      <c r="E15">
        <v>30.8</v>
      </c>
      <c r="F15">
        <v>11.2</v>
      </c>
      <c r="G15">
        <v>56</v>
      </c>
      <c r="H15">
        <v>9.8000000000000007</v>
      </c>
      <c r="I15" s="27"/>
      <c r="J15" s="53">
        <v>0</v>
      </c>
    </row>
    <row r="16" spans="1:32" x14ac:dyDescent="0.35">
      <c r="A16" s="136" t="s">
        <v>132</v>
      </c>
      <c r="B16">
        <v>5</v>
      </c>
      <c r="C16">
        <v>10</v>
      </c>
      <c r="D16">
        <v>92.5</v>
      </c>
      <c r="E16">
        <v>35</v>
      </c>
      <c r="F16">
        <v>0</v>
      </c>
      <c r="G16">
        <v>72.5</v>
      </c>
      <c r="H16">
        <v>35</v>
      </c>
      <c r="I16" s="27"/>
      <c r="J16" s="53">
        <v>0</v>
      </c>
    </row>
    <row r="17" spans="1:11" x14ac:dyDescent="0.35">
      <c r="A17" s="136" t="s">
        <v>133</v>
      </c>
      <c r="B17">
        <v>3.5</v>
      </c>
      <c r="C17">
        <v>7</v>
      </c>
      <c r="D17">
        <v>64.8</v>
      </c>
      <c r="E17">
        <v>24.5</v>
      </c>
      <c r="F17">
        <v>0</v>
      </c>
      <c r="G17">
        <v>50.8</v>
      </c>
      <c r="H17">
        <v>24.5</v>
      </c>
      <c r="I17" s="27"/>
      <c r="J17" s="53">
        <v>0</v>
      </c>
    </row>
    <row r="18" spans="1:11" x14ac:dyDescent="0.35">
      <c r="A18" s="136"/>
      <c r="I18" s="27"/>
      <c r="J18" s="53"/>
    </row>
    <row r="19" spans="1:11" x14ac:dyDescent="0.35">
      <c r="A19" t="s">
        <v>110</v>
      </c>
      <c r="I19" s="27"/>
      <c r="J19" s="53"/>
    </row>
    <row r="20" spans="1:11" x14ac:dyDescent="0.35">
      <c r="A20" t="s">
        <v>112</v>
      </c>
      <c r="I20" s="27"/>
      <c r="J20" s="53"/>
    </row>
    <row r="21" spans="1:11" x14ac:dyDescent="0.35">
      <c r="A21" t="s">
        <v>114</v>
      </c>
      <c r="I21" s="27"/>
      <c r="J21" s="53"/>
    </row>
    <row r="22" spans="1:11" x14ac:dyDescent="0.35">
      <c r="A22" t="s">
        <v>116</v>
      </c>
      <c r="I22" s="27"/>
      <c r="J22" s="53"/>
    </row>
    <row r="23" spans="1:11" x14ac:dyDescent="0.35">
      <c r="A23" s="136"/>
      <c r="I23" s="27"/>
      <c r="J23" s="53"/>
    </row>
    <row r="24" spans="1:11" x14ac:dyDescent="0.35">
      <c r="A24" t="s">
        <v>109</v>
      </c>
      <c r="I24" s="27"/>
      <c r="J24" s="53"/>
    </row>
    <row r="25" spans="1:11" x14ac:dyDescent="0.35">
      <c r="A25" t="s">
        <v>111</v>
      </c>
      <c r="I25" s="27"/>
      <c r="J25" s="53"/>
    </row>
    <row r="26" spans="1:11" x14ac:dyDescent="0.35">
      <c r="A26" t="s">
        <v>113</v>
      </c>
      <c r="I26" s="27"/>
      <c r="J26" s="53"/>
    </row>
    <row r="27" spans="1:11" x14ac:dyDescent="0.35">
      <c r="A27" t="s">
        <v>115</v>
      </c>
      <c r="I27" s="27"/>
      <c r="J27" s="53"/>
    </row>
    <row r="28" spans="1:11" x14ac:dyDescent="0.35">
      <c r="I28" s="27"/>
      <c r="J28" s="53"/>
    </row>
    <row r="29" spans="1:11" x14ac:dyDescent="0.35">
      <c r="I29" s="146" t="s">
        <v>137</v>
      </c>
      <c r="K29" s="146" t="s">
        <v>138</v>
      </c>
    </row>
    <row r="30" spans="1:11" x14ac:dyDescent="0.35">
      <c r="A30" s="17" t="str">
        <f>'Dashboard 1'!C3</f>
        <v>Example Minor refurbishment
(Please insert a brief description)</v>
      </c>
      <c r="B30">
        <f>'Dashboard 1'!$C$35</f>
        <v>0</v>
      </c>
      <c r="C30">
        <f>'Dashboard 1'!C36</f>
        <v>0</v>
      </c>
      <c r="D30">
        <f>'Dashboard 1'!C37</f>
        <v>0</v>
      </c>
      <c r="E30">
        <f>'Dashboard 1'!C39</f>
        <v>0</v>
      </c>
      <c r="F30">
        <f>'Dashboard 1'!C40</f>
        <v>0</v>
      </c>
      <c r="G30">
        <f>'Dashboard 1'!C41</f>
        <v>0</v>
      </c>
      <c r="H30">
        <f>'Dashboard 1'!C42</f>
        <v>0</v>
      </c>
      <c r="I30" s="147">
        <f>'Dashboard 1'!C14</f>
        <v>0</v>
      </c>
      <c r="J30">
        <f>'Dashboard 1'!C38</f>
        <v>0</v>
      </c>
      <c r="K30" s="147">
        <f>'Dashboard 1'!C15</f>
        <v>0</v>
      </c>
    </row>
    <row r="31" spans="1:11" x14ac:dyDescent="0.35">
      <c r="A31" s="17" t="str">
        <f>'Dashboard 1'!D3</f>
        <v>Example Major refurbishment
(Please insert a brief description)</v>
      </c>
      <c r="B31">
        <f>'Dashboard 1'!D35</f>
        <v>0</v>
      </c>
      <c r="C31">
        <f>'Dashboard 1'!D36</f>
        <v>0</v>
      </c>
      <c r="D31">
        <f>'Dashboard 1'!D37</f>
        <v>0</v>
      </c>
      <c r="E31">
        <f>'Dashboard 1'!D39</f>
        <v>0</v>
      </c>
      <c r="F31">
        <f>'Dashboard 1'!D40</f>
        <v>0</v>
      </c>
      <c r="G31">
        <f>'Dashboard 1'!D41</f>
        <v>0</v>
      </c>
      <c r="H31">
        <f>'Dashboard 1'!D42</f>
        <v>0</v>
      </c>
      <c r="I31" s="147">
        <f>'Dashboard 1'!D14</f>
        <v>0</v>
      </c>
      <c r="J31">
        <f>'Dashboard 1'!D38</f>
        <v>0</v>
      </c>
      <c r="K31" s="147">
        <f>'Dashboard 1'!D15</f>
        <v>0</v>
      </c>
    </row>
    <row r="32" spans="1:11" x14ac:dyDescent="0.35">
      <c r="A32" s="17" t="str">
        <f>'Dashboard 1'!E3</f>
        <v>Example Major refurbishment with extension
(Please insert a brief description)</v>
      </c>
      <c r="B32">
        <f>'Dashboard 1'!E35</f>
        <v>0</v>
      </c>
      <c r="C32">
        <f>'Dashboard 1'!E36</f>
        <v>0</v>
      </c>
      <c r="D32">
        <f>'Dashboard 1'!E37</f>
        <v>0</v>
      </c>
      <c r="E32">
        <f>'Dashboard 1'!E39</f>
        <v>0</v>
      </c>
      <c r="F32">
        <f>'Dashboard 1'!E40</f>
        <v>0</v>
      </c>
      <c r="G32">
        <f>'Dashboard 1'!E41</f>
        <v>0</v>
      </c>
      <c r="H32">
        <f>'Dashboard 1'!E42</f>
        <v>0</v>
      </c>
      <c r="I32" s="147">
        <f>'Dashboard 1'!E14</f>
        <v>0</v>
      </c>
      <c r="J32">
        <f>'Dashboard 1'!E38</f>
        <v>0</v>
      </c>
      <c r="K32" s="147">
        <f>'Dashboard 1'!E15</f>
        <v>0</v>
      </c>
    </row>
    <row r="33" spans="1:77" x14ac:dyDescent="0.35">
      <c r="A33" s="17" t="str">
        <f>'Dashboard 1'!F3</f>
        <v>Example New build
(Please insert a brief description)</v>
      </c>
      <c r="B33">
        <f>'Dashboard 1'!F35</f>
        <v>0</v>
      </c>
      <c r="C33">
        <f>'Dashboard 1'!F36</f>
        <v>0</v>
      </c>
      <c r="D33">
        <f>'Dashboard 1'!F37</f>
        <v>0</v>
      </c>
      <c r="E33">
        <f>'Dashboard 1'!F39</f>
        <v>0</v>
      </c>
      <c r="F33">
        <f>'Dashboard 1'!F40</f>
        <v>0</v>
      </c>
      <c r="G33">
        <f>'Dashboard 1'!F41</f>
        <v>0</v>
      </c>
      <c r="H33">
        <f>'Dashboard 1'!F42</f>
        <v>0</v>
      </c>
      <c r="I33" s="147">
        <f>'Dashboard 1'!F14</f>
        <v>0</v>
      </c>
      <c r="J33">
        <f>'Dashboard 1'!F38</f>
        <v>0</v>
      </c>
      <c r="K33" s="147">
        <f>'Dashboard 1'!F15</f>
        <v>0</v>
      </c>
    </row>
    <row r="34" spans="1:77" x14ac:dyDescent="0.35">
      <c r="A34" s="17" t="str">
        <f>'Dashboard 1'!G3</f>
        <v>Please insert a brief description</v>
      </c>
      <c r="B34" s="238">
        <f>'Dashboard 1'!G35</f>
        <v>0</v>
      </c>
      <c r="C34" s="238">
        <f>'Dashboard 1'!G36</f>
        <v>0</v>
      </c>
      <c r="D34" s="238">
        <f>'Dashboard 1'!G37</f>
        <v>0</v>
      </c>
      <c r="E34" s="238">
        <f>'Dashboard 1'!G39</f>
        <v>0</v>
      </c>
      <c r="F34" s="238">
        <f>'Dashboard 1'!G40</f>
        <v>0</v>
      </c>
      <c r="G34" s="238">
        <f>'Dashboard 1'!G41</f>
        <v>0</v>
      </c>
      <c r="H34" s="238">
        <f>'Dashboard 1'!G42</f>
        <v>0</v>
      </c>
      <c r="I34" s="147">
        <f>'Dashboard 1'!G14</f>
        <v>0</v>
      </c>
      <c r="J34" s="238">
        <f>'Dashboard 1'!G38</f>
        <v>0</v>
      </c>
      <c r="K34" s="147">
        <f>'Dashboard 1'!G15</f>
        <v>0</v>
      </c>
    </row>
    <row r="35" spans="1:77" x14ac:dyDescent="0.35">
      <c r="A35" s="17" t="str">
        <f>'Dashboard 1'!H3</f>
        <v>Please insert a brief description (2)</v>
      </c>
      <c r="B35" s="238">
        <f>'Dashboard 1'!H35</f>
        <v>0</v>
      </c>
      <c r="C35" s="238">
        <f>'Dashboard 1'!H36</f>
        <v>0</v>
      </c>
      <c r="D35" s="238">
        <f>'Dashboard 1'!H37</f>
        <v>0</v>
      </c>
      <c r="E35" s="238">
        <f>'Dashboard 1'!H39</f>
        <v>0</v>
      </c>
      <c r="F35" s="238">
        <f>'Dashboard 1'!H40</f>
        <v>0</v>
      </c>
      <c r="G35" s="238">
        <f>'Dashboard 1'!H41</f>
        <v>0</v>
      </c>
      <c r="H35" s="238">
        <f>'Dashboard 1'!H42</f>
        <v>0</v>
      </c>
      <c r="I35" s="147">
        <f>'Dashboard 1'!H14</f>
        <v>0</v>
      </c>
      <c r="J35" s="238">
        <f>'Dashboard 1'!H38</f>
        <v>0</v>
      </c>
      <c r="K35" s="147">
        <f>'Dashboard 1'!H15</f>
        <v>0</v>
      </c>
    </row>
    <row r="36" spans="1:77" x14ac:dyDescent="0.35">
      <c r="A36" s="2" t="s">
        <v>50</v>
      </c>
    </row>
    <row r="37" spans="1:77" ht="37.5" customHeight="1" x14ac:dyDescent="0.35">
      <c r="A37" s="2" t="s">
        <v>49</v>
      </c>
    </row>
    <row r="39" spans="1:77" x14ac:dyDescent="0.35">
      <c r="A39" s="46"/>
      <c r="B39">
        <f ca="1">B40+1</f>
        <v>2025</v>
      </c>
      <c r="C39">
        <f ca="1">C40+1</f>
        <v>2085</v>
      </c>
    </row>
    <row r="40" spans="1:77" x14ac:dyDescent="0.35">
      <c r="B40">
        <f ca="1">YEAR(TODAY())</f>
        <v>2024</v>
      </c>
      <c r="C40">
        <f ca="1">B40+60</f>
        <v>2084</v>
      </c>
    </row>
    <row r="41" spans="1:77" ht="21" x14ac:dyDescent="0.5">
      <c r="A41" s="73" t="s">
        <v>53</v>
      </c>
      <c r="B41" s="10" t="s">
        <v>83</v>
      </c>
      <c r="R41" s="69"/>
      <c r="AG41" s="69"/>
      <c r="AV41" s="69"/>
      <c r="BJ41" t="s">
        <v>84</v>
      </c>
    </row>
    <row r="42" spans="1:77" s="53" customFormat="1" x14ac:dyDescent="0.35">
      <c r="A42" s="60"/>
      <c r="B42" s="61">
        <v>0</v>
      </c>
      <c r="C42" s="61">
        <v>1</v>
      </c>
      <c r="D42" s="61">
        <v>2</v>
      </c>
      <c r="E42" s="61">
        <v>3</v>
      </c>
      <c r="F42" s="61">
        <v>4</v>
      </c>
      <c r="G42" s="61">
        <v>5</v>
      </c>
      <c r="H42" s="61">
        <v>6</v>
      </c>
      <c r="I42" s="61">
        <v>7</v>
      </c>
      <c r="J42" s="61">
        <v>8</v>
      </c>
      <c r="K42" s="61">
        <v>9</v>
      </c>
      <c r="L42" s="61">
        <v>10</v>
      </c>
      <c r="M42" s="61">
        <v>11</v>
      </c>
      <c r="N42" s="61">
        <v>12</v>
      </c>
      <c r="O42" s="61">
        <v>13</v>
      </c>
      <c r="P42" s="61">
        <v>14</v>
      </c>
      <c r="Q42" s="61">
        <v>15</v>
      </c>
      <c r="R42" s="61">
        <v>16</v>
      </c>
      <c r="S42" s="61">
        <v>17</v>
      </c>
      <c r="T42" s="61">
        <v>18</v>
      </c>
      <c r="U42" s="61">
        <v>19</v>
      </c>
      <c r="V42" s="61">
        <v>20</v>
      </c>
      <c r="W42" s="61">
        <v>21</v>
      </c>
      <c r="X42" s="61">
        <v>22</v>
      </c>
      <c r="Y42" s="61">
        <v>23</v>
      </c>
      <c r="Z42" s="61">
        <v>24</v>
      </c>
      <c r="AA42" s="61">
        <v>25</v>
      </c>
      <c r="AB42" s="61">
        <v>26</v>
      </c>
      <c r="AC42" s="61">
        <v>27</v>
      </c>
      <c r="AD42" s="61">
        <v>28</v>
      </c>
      <c r="AE42" s="61">
        <v>29</v>
      </c>
      <c r="AF42" s="61">
        <v>30</v>
      </c>
      <c r="AG42" s="61">
        <v>31</v>
      </c>
      <c r="AH42" s="61">
        <v>32</v>
      </c>
      <c r="AI42" s="61">
        <v>33</v>
      </c>
      <c r="AJ42" s="61">
        <v>34</v>
      </c>
      <c r="AK42" s="61">
        <v>35</v>
      </c>
      <c r="AL42" s="61">
        <v>36</v>
      </c>
      <c r="AM42" s="61">
        <v>37</v>
      </c>
      <c r="AN42" s="61">
        <v>38</v>
      </c>
      <c r="AO42" s="61">
        <v>39</v>
      </c>
      <c r="AP42" s="61">
        <v>40</v>
      </c>
      <c r="AQ42" s="61">
        <v>41</v>
      </c>
      <c r="AR42" s="61">
        <v>42</v>
      </c>
      <c r="AS42" s="61">
        <v>43</v>
      </c>
      <c r="AT42" s="61">
        <v>44</v>
      </c>
      <c r="AU42" s="61">
        <v>45</v>
      </c>
      <c r="AV42" s="61">
        <v>46</v>
      </c>
      <c r="AW42" s="61">
        <v>47</v>
      </c>
      <c r="AX42" s="61">
        <v>48</v>
      </c>
      <c r="AY42" s="61">
        <v>49</v>
      </c>
      <c r="AZ42" s="61">
        <v>50</v>
      </c>
      <c r="BA42" s="61">
        <v>51</v>
      </c>
      <c r="BB42" s="61">
        <v>52</v>
      </c>
      <c r="BC42" s="61">
        <v>53</v>
      </c>
      <c r="BD42" s="61">
        <v>54</v>
      </c>
      <c r="BE42" s="61">
        <v>55</v>
      </c>
      <c r="BF42" s="61">
        <v>56</v>
      </c>
      <c r="BG42" s="61">
        <v>57</v>
      </c>
      <c r="BH42" s="61">
        <v>58</v>
      </c>
      <c r="BI42" s="61">
        <v>59</v>
      </c>
      <c r="BJ42" s="62">
        <v>60</v>
      </c>
      <c r="BK42" s="63">
        <v>61</v>
      </c>
      <c r="BL42" s="65" t="s">
        <v>85</v>
      </c>
      <c r="BM42" s="64" t="s">
        <v>86</v>
      </c>
      <c r="BN42" s="28" t="s">
        <v>87</v>
      </c>
      <c r="BO42" s="28"/>
      <c r="BP42" s="28"/>
      <c r="BQ42" s="28"/>
      <c r="BR42" s="28"/>
      <c r="BS42" s="28"/>
      <c r="BT42" s="28"/>
      <c r="BU42" s="28"/>
      <c r="BV42" s="28"/>
      <c r="BW42" s="28"/>
      <c r="BX42" s="28"/>
      <c r="BY42" s="28"/>
    </row>
    <row r="43" spans="1:77" x14ac:dyDescent="0.35">
      <c r="A43" s="57" t="str">
        <f>'Dashboard 1'!C3</f>
        <v>Example Minor refurbishment
(Please insert a brief description)</v>
      </c>
      <c r="B43" s="58">
        <f>'Dashboard 1'!C14</f>
        <v>0</v>
      </c>
      <c r="C43" s="66">
        <f t="shared" ref="C43:Q43" si="0">B43+$BM$43</f>
        <v>0</v>
      </c>
      <c r="D43" s="66">
        <f t="shared" si="0"/>
        <v>0</v>
      </c>
      <c r="E43" s="66">
        <f t="shared" si="0"/>
        <v>0</v>
      </c>
      <c r="F43" s="66">
        <f t="shared" si="0"/>
        <v>0</v>
      </c>
      <c r="G43" s="66">
        <f t="shared" si="0"/>
        <v>0</v>
      </c>
      <c r="H43" s="66">
        <f t="shared" si="0"/>
        <v>0</v>
      </c>
      <c r="I43" s="66">
        <f t="shared" si="0"/>
        <v>0</v>
      </c>
      <c r="J43" s="66">
        <f t="shared" si="0"/>
        <v>0</v>
      </c>
      <c r="K43" s="66">
        <f t="shared" si="0"/>
        <v>0</v>
      </c>
      <c r="L43" s="66">
        <f t="shared" si="0"/>
        <v>0</v>
      </c>
      <c r="M43" s="66">
        <f t="shared" si="0"/>
        <v>0</v>
      </c>
      <c r="N43" s="66">
        <f t="shared" si="0"/>
        <v>0</v>
      </c>
      <c r="O43" s="66">
        <f t="shared" si="0"/>
        <v>0</v>
      </c>
      <c r="P43" s="66">
        <f t="shared" si="0"/>
        <v>0</v>
      </c>
      <c r="Q43" s="66">
        <f t="shared" si="0"/>
        <v>0</v>
      </c>
      <c r="R43" s="66">
        <f>Q43+$BN$43</f>
        <v>0</v>
      </c>
      <c r="S43" s="66">
        <f t="shared" ref="S43:AF43" si="1">R43+$BM$43</f>
        <v>0</v>
      </c>
      <c r="T43" s="66">
        <f t="shared" si="1"/>
        <v>0</v>
      </c>
      <c r="U43" s="66">
        <f t="shared" si="1"/>
        <v>0</v>
      </c>
      <c r="V43" s="66">
        <f t="shared" si="1"/>
        <v>0</v>
      </c>
      <c r="W43" s="66">
        <f t="shared" si="1"/>
        <v>0</v>
      </c>
      <c r="X43" s="66">
        <f t="shared" si="1"/>
        <v>0</v>
      </c>
      <c r="Y43" s="66">
        <f t="shared" si="1"/>
        <v>0</v>
      </c>
      <c r="Z43" s="66">
        <f t="shared" si="1"/>
        <v>0</v>
      </c>
      <c r="AA43" s="66">
        <f t="shared" si="1"/>
        <v>0</v>
      </c>
      <c r="AB43" s="66">
        <f t="shared" si="1"/>
        <v>0</v>
      </c>
      <c r="AC43" s="66">
        <f t="shared" si="1"/>
        <v>0</v>
      </c>
      <c r="AD43" s="66">
        <f t="shared" si="1"/>
        <v>0</v>
      </c>
      <c r="AE43" s="66">
        <f t="shared" si="1"/>
        <v>0</v>
      </c>
      <c r="AF43" s="66">
        <f t="shared" si="1"/>
        <v>0</v>
      </c>
      <c r="AG43" s="66">
        <f>AF43+$BN$43</f>
        <v>0</v>
      </c>
      <c r="AH43" s="66">
        <f t="shared" ref="AH43:AU43" si="2">AG43+$BM$43</f>
        <v>0</v>
      </c>
      <c r="AI43" s="66">
        <f t="shared" si="2"/>
        <v>0</v>
      </c>
      <c r="AJ43" s="66">
        <f t="shared" si="2"/>
        <v>0</v>
      </c>
      <c r="AK43" s="66">
        <f t="shared" si="2"/>
        <v>0</v>
      </c>
      <c r="AL43" s="66">
        <f t="shared" si="2"/>
        <v>0</v>
      </c>
      <c r="AM43" s="66">
        <f t="shared" si="2"/>
        <v>0</v>
      </c>
      <c r="AN43" s="66">
        <f t="shared" si="2"/>
        <v>0</v>
      </c>
      <c r="AO43" s="66">
        <f t="shared" si="2"/>
        <v>0</v>
      </c>
      <c r="AP43" s="66">
        <f t="shared" si="2"/>
        <v>0</v>
      </c>
      <c r="AQ43" s="66">
        <f t="shared" si="2"/>
        <v>0</v>
      </c>
      <c r="AR43" s="66">
        <f t="shared" si="2"/>
        <v>0</v>
      </c>
      <c r="AS43" s="66">
        <f t="shared" si="2"/>
        <v>0</v>
      </c>
      <c r="AT43" s="66">
        <f t="shared" si="2"/>
        <v>0</v>
      </c>
      <c r="AU43" s="66">
        <f t="shared" si="2"/>
        <v>0</v>
      </c>
      <c r="AV43" s="66">
        <f>AU43+$BN$43</f>
        <v>0</v>
      </c>
      <c r="AW43" s="66">
        <f t="shared" ref="AW43:BI43" si="3">AV43+$BM$43</f>
        <v>0</v>
      </c>
      <c r="AX43" s="66">
        <f t="shared" si="3"/>
        <v>0</v>
      </c>
      <c r="AY43" s="66">
        <f t="shared" si="3"/>
        <v>0</v>
      </c>
      <c r="AZ43" s="66">
        <f t="shared" si="3"/>
        <v>0</v>
      </c>
      <c r="BA43" s="66">
        <f t="shared" si="3"/>
        <v>0</v>
      </c>
      <c r="BB43" s="66">
        <f t="shared" si="3"/>
        <v>0</v>
      </c>
      <c r="BC43" s="66">
        <f t="shared" si="3"/>
        <v>0</v>
      </c>
      <c r="BD43" s="66">
        <f t="shared" si="3"/>
        <v>0</v>
      </c>
      <c r="BE43" s="66">
        <f t="shared" si="3"/>
        <v>0</v>
      </c>
      <c r="BF43" s="66">
        <f t="shared" si="3"/>
        <v>0</v>
      </c>
      <c r="BG43" s="66">
        <f t="shared" si="3"/>
        <v>0</v>
      </c>
      <c r="BH43" s="66">
        <f t="shared" si="3"/>
        <v>0</v>
      </c>
      <c r="BI43" s="66">
        <f t="shared" si="3"/>
        <v>0</v>
      </c>
      <c r="BJ43" s="59">
        <f>'Dashboard 1'!C29</f>
        <v>0</v>
      </c>
      <c r="BK43" s="72">
        <f>BJ43+BN43</f>
        <v>0</v>
      </c>
      <c r="BL43" s="48">
        <f t="shared" ref="BL43:BL48" si="4">BJ43-B43</f>
        <v>0</v>
      </c>
      <c r="BM43" s="71">
        <f>2*(BL43/$BK$49)</f>
        <v>0</v>
      </c>
      <c r="BN43" s="70">
        <f>(BM43*$AV$50)</f>
        <v>0</v>
      </c>
    </row>
    <row r="44" spans="1:77" x14ac:dyDescent="0.35">
      <c r="A44" s="55" t="str">
        <f>'Dashboard 1'!D3</f>
        <v>Example Major refurbishment
(Please insert a brief description)</v>
      </c>
      <c r="B44" s="54">
        <f>'Dashboard 1'!D14</f>
        <v>0</v>
      </c>
      <c r="C44" s="66">
        <f t="shared" ref="C44:Q44" si="5">B44+$BM$44</f>
        <v>0</v>
      </c>
      <c r="D44" s="66">
        <f t="shared" si="5"/>
        <v>0</v>
      </c>
      <c r="E44" s="66">
        <f t="shared" si="5"/>
        <v>0</v>
      </c>
      <c r="F44" s="66">
        <f t="shared" si="5"/>
        <v>0</v>
      </c>
      <c r="G44" s="66">
        <f t="shared" si="5"/>
        <v>0</v>
      </c>
      <c r="H44" s="66">
        <f t="shared" si="5"/>
        <v>0</v>
      </c>
      <c r="I44" s="66">
        <f t="shared" si="5"/>
        <v>0</v>
      </c>
      <c r="J44" s="66">
        <f t="shared" si="5"/>
        <v>0</v>
      </c>
      <c r="K44" s="66">
        <f t="shared" si="5"/>
        <v>0</v>
      </c>
      <c r="L44" s="66">
        <f t="shared" si="5"/>
        <v>0</v>
      </c>
      <c r="M44" s="66">
        <f t="shared" si="5"/>
        <v>0</v>
      </c>
      <c r="N44" s="66">
        <f t="shared" si="5"/>
        <v>0</v>
      </c>
      <c r="O44" s="66">
        <f t="shared" si="5"/>
        <v>0</v>
      </c>
      <c r="P44" s="66">
        <f t="shared" si="5"/>
        <v>0</v>
      </c>
      <c r="Q44" s="66">
        <f t="shared" si="5"/>
        <v>0</v>
      </c>
      <c r="R44" s="66">
        <f>Q44+$BN$44</f>
        <v>0</v>
      </c>
      <c r="S44" s="66">
        <f t="shared" ref="S44:AF44" si="6">R44+$BM$44</f>
        <v>0</v>
      </c>
      <c r="T44" s="66">
        <f t="shared" si="6"/>
        <v>0</v>
      </c>
      <c r="U44" s="66">
        <f t="shared" si="6"/>
        <v>0</v>
      </c>
      <c r="V44" s="66">
        <f t="shared" si="6"/>
        <v>0</v>
      </c>
      <c r="W44" s="66">
        <f t="shared" si="6"/>
        <v>0</v>
      </c>
      <c r="X44" s="66">
        <f t="shared" si="6"/>
        <v>0</v>
      </c>
      <c r="Y44" s="66">
        <f t="shared" si="6"/>
        <v>0</v>
      </c>
      <c r="Z44" s="66">
        <f t="shared" si="6"/>
        <v>0</v>
      </c>
      <c r="AA44" s="66">
        <f t="shared" si="6"/>
        <v>0</v>
      </c>
      <c r="AB44" s="66">
        <f t="shared" si="6"/>
        <v>0</v>
      </c>
      <c r="AC44" s="66">
        <f t="shared" si="6"/>
        <v>0</v>
      </c>
      <c r="AD44" s="66">
        <f t="shared" si="6"/>
        <v>0</v>
      </c>
      <c r="AE44" s="66">
        <f t="shared" si="6"/>
        <v>0</v>
      </c>
      <c r="AF44" s="66">
        <f t="shared" si="6"/>
        <v>0</v>
      </c>
      <c r="AG44" s="66">
        <f>AF44+$BN$44</f>
        <v>0</v>
      </c>
      <c r="AH44" s="66">
        <f t="shared" ref="AH44:AU44" si="7">AG44+$BM$44</f>
        <v>0</v>
      </c>
      <c r="AI44" s="66">
        <f t="shared" si="7"/>
        <v>0</v>
      </c>
      <c r="AJ44" s="66">
        <f t="shared" si="7"/>
        <v>0</v>
      </c>
      <c r="AK44" s="66">
        <f t="shared" si="7"/>
        <v>0</v>
      </c>
      <c r="AL44" s="66">
        <f t="shared" si="7"/>
        <v>0</v>
      </c>
      <c r="AM44" s="66">
        <f t="shared" si="7"/>
        <v>0</v>
      </c>
      <c r="AN44" s="66">
        <f t="shared" si="7"/>
        <v>0</v>
      </c>
      <c r="AO44" s="66">
        <f t="shared" si="7"/>
        <v>0</v>
      </c>
      <c r="AP44" s="66">
        <f t="shared" si="7"/>
        <v>0</v>
      </c>
      <c r="AQ44" s="66">
        <f t="shared" si="7"/>
        <v>0</v>
      </c>
      <c r="AR44" s="66">
        <f t="shared" si="7"/>
        <v>0</v>
      </c>
      <c r="AS44" s="66">
        <f t="shared" si="7"/>
        <v>0</v>
      </c>
      <c r="AT44" s="66">
        <f t="shared" si="7"/>
        <v>0</v>
      </c>
      <c r="AU44" s="66">
        <f t="shared" si="7"/>
        <v>0</v>
      </c>
      <c r="AV44" s="66">
        <f>AU44+$BN$44</f>
        <v>0</v>
      </c>
      <c r="AW44" s="66">
        <f t="shared" ref="AW44:BI44" si="8">AV44+$BM$44</f>
        <v>0</v>
      </c>
      <c r="AX44" s="66">
        <f t="shared" si="8"/>
        <v>0</v>
      </c>
      <c r="AY44" s="66">
        <f t="shared" si="8"/>
        <v>0</v>
      </c>
      <c r="AZ44" s="66">
        <f t="shared" si="8"/>
        <v>0</v>
      </c>
      <c r="BA44" s="66">
        <f t="shared" si="8"/>
        <v>0</v>
      </c>
      <c r="BB44" s="66">
        <f t="shared" si="8"/>
        <v>0</v>
      </c>
      <c r="BC44" s="66">
        <f t="shared" si="8"/>
        <v>0</v>
      </c>
      <c r="BD44" s="66">
        <f t="shared" si="8"/>
        <v>0</v>
      </c>
      <c r="BE44" s="66">
        <f t="shared" si="8"/>
        <v>0</v>
      </c>
      <c r="BF44" s="66">
        <f t="shared" si="8"/>
        <v>0</v>
      </c>
      <c r="BG44" s="66">
        <f t="shared" si="8"/>
        <v>0</v>
      </c>
      <c r="BH44" s="66">
        <f t="shared" si="8"/>
        <v>0</v>
      </c>
      <c r="BI44" s="66">
        <f t="shared" si="8"/>
        <v>0</v>
      </c>
      <c r="BJ44" s="59">
        <f>'Dashboard 1'!D29</f>
        <v>0</v>
      </c>
      <c r="BK44" s="72">
        <f t="shared" ref="BK44:BK48" si="9">BJ44+BN44</f>
        <v>0</v>
      </c>
      <c r="BL44" s="48">
        <f t="shared" si="4"/>
        <v>0</v>
      </c>
      <c r="BM44" s="71">
        <f>2*(BL44/$BK$49)</f>
        <v>0</v>
      </c>
      <c r="BN44" s="70">
        <f>(BM44*$AV$50)</f>
        <v>0</v>
      </c>
    </row>
    <row r="45" spans="1:77" x14ac:dyDescent="0.35">
      <c r="A45" s="55" t="str">
        <f>'Dashboard 1'!E3</f>
        <v>Example Major refurbishment with extension
(Please insert a brief description)</v>
      </c>
      <c r="B45" s="54">
        <f>'Dashboard 1'!E14</f>
        <v>0</v>
      </c>
      <c r="C45" s="66">
        <f t="shared" ref="C45:Q45" si="10">B45+$BM$45</f>
        <v>0</v>
      </c>
      <c r="D45" s="66">
        <f t="shared" si="10"/>
        <v>0</v>
      </c>
      <c r="E45" s="66">
        <f t="shared" si="10"/>
        <v>0</v>
      </c>
      <c r="F45" s="66">
        <f t="shared" si="10"/>
        <v>0</v>
      </c>
      <c r="G45" s="66">
        <f t="shared" si="10"/>
        <v>0</v>
      </c>
      <c r="H45" s="66">
        <f t="shared" si="10"/>
        <v>0</v>
      </c>
      <c r="I45" s="66">
        <f t="shared" si="10"/>
        <v>0</v>
      </c>
      <c r="J45" s="66">
        <f t="shared" si="10"/>
        <v>0</v>
      </c>
      <c r="K45" s="66">
        <f t="shared" si="10"/>
        <v>0</v>
      </c>
      <c r="L45" s="66">
        <f t="shared" si="10"/>
        <v>0</v>
      </c>
      <c r="M45" s="66">
        <f t="shared" si="10"/>
        <v>0</v>
      </c>
      <c r="N45" s="66">
        <f t="shared" si="10"/>
        <v>0</v>
      </c>
      <c r="O45" s="66">
        <f t="shared" si="10"/>
        <v>0</v>
      </c>
      <c r="P45" s="66">
        <f t="shared" si="10"/>
        <v>0</v>
      </c>
      <c r="Q45" s="66">
        <f t="shared" si="10"/>
        <v>0</v>
      </c>
      <c r="R45" s="66">
        <f>Q45+$BN$45</f>
        <v>0</v>
      </c>
      <c r="S45" s="66">
        <f t="shared" ref="S45:AF45" si="11">R45+$BM$45</f>
        <v>0</v>
      </c>
      <c r="T45" s="66">
        <f t="shared" si="11"/>
        <v>0</v>
      </c>
      <c r="U45" s="66">
        <f t="shared" si="11"/>
        <v>0</v>
      </c>
      <c r="V45" s="66">
        <f t="shared" si="11"/>
        <v>0</v>
      </c>
      <c r="W45" s="66">
        <f t="shared" si="11"/>
        <v>0</v>
      </c>
      <c r="X45" s="66">
        <f t="shared" si="11"/>
        <v>0</v>
      </c>
      <c r="Y45" s="66">
        <f t="shared" si="11"/>
        <v>0</v>
      </c>
      <c r="Z45" s="66">
        <f t="shared" si="11"/>
        <v>0</v>
      </c>
      <c r="AA45" s="66">
        <f t="shared" si="11"/>
        <v>0</v>
      </c>
      <c r="AB45" s="66">
        <f t="shared" si="11"/>
        <v>0</v>
      </c>
      <c r="AC45" s="66">
        <f t="shared" si="11"/>
        <v>0</v>
      </c>
      <c r="AD45" s="66">
        <f t="shared" si="11"/>
        <v>0</v>
      </c>
      <c r="AE45" s="66">
        <f t="shared" si="11"/>
        <v>0</v>
      </c>
      <c r="AF45" s="66">
        <f t="shared" si="11"/>
        <v>0</v>
      </c>
      <c r="AG45" s="66">
        <f>AF45+$BN$45</f>
        <v>0</v>
      </c>
      <c r="AH45" s="66">
        <f t="shared" ref="AH45:AU45" si="12">AG45+$BM$45</f>
        <v>0</v>
      </c>
      <c r="AI45" s="66">
        <f t="shared" si="12"/>
        <v>0</v>
      </c>
      <c r="AJ45" s="66">
        <f t="shared" si="12"/>
        <v>0</v>
      </c>
      <c r="AK45" s="66">
        <f t="shared" si="12"/>
        <v>0</v>
      </c>
      <c r="AL45" s="66">
        <f t="shared" si="12"/>
        <v>0</v>
      </c>
      <c r="AM45" s="66">
        <f t="shared" si="12"/>
        <v>0</v>
      </c>
      <c r="AN45" s="66">
        <f t="shared" si="12"/>
        <v>0</v>
      </c>
      <c r="AO45" s="66">
        <f t="shared" si="12"/>
        <v>0</v>
      </c>
      <c r="AP45" s="66">
        <f t="shared" si="12"/>
        <v>0</v>
      </c>
      <c r="AQ45" s="66">
        <f t="shared" si="12"/>
        <v>0</v>
      </c>
      <c r="AR45" s="66">
        <f t="shared" si="12"/>
        <v>0</v>
      </c>
      <c r="AS45" s="66">
        <f t="shared" si="12"/>
        <v>0</v>
      </c>
      <c r="AT45" s="66">
        <f t="shared" si="12"/>
        <v>0</v>
      </c>
      <c r="AU45" s="66">
        <f t="shared" si="12"/>
        <v>0</v>
      </c>
      <c r="AV45" s="66">
        <f>AU45+$BN$45</f>
        <v>0</v>
      </c>
      <c r="AW45" s="66">
        <f t="shared" ref="AW45:BI45" si="13">AV45+$BM$45</f>
        <v>0</v>
      </c>
      <c r="AX45" s="66">
        <f t="shared" si="13"/>
        <v>0</v>
      </c>
      <c r="AY45" s="66">
        <f t="shared" si="13"/>
        <v>0</v>
      </c>
      <c r="AZ45" s="66">
        <f t="shared" si="13"/>
        <v>0</v>
      </c>
      <c r="BA45" s="66">
        <f t="shared" si="13"/>
        <v>0</v>
      </c>
      <c r="BB45" s="66">
        <f t="shared" si="13"/>
        <v>0</v>
      </c>
      <c r="BC45" s="66">
        <f t="shared" si="13"/>
        <v>0</v>
      </c>
      <c r="BD45" s="66">
        <f t="shared" si="13"/>
        <v>0</v>
      </c>
      <c r="BE45" s="66">
        <f t="shared" si="13"/>
        <v>0</v>
      </c>
      <c r="BF45" s="66">
        <f t="shared" si="13"/>
        <v>0</v>
      </c>
      <c r="BG45" s="66">
        <f t="shared" si="13"/>
        <v>0</v>
      </c>
      <c r="BH45" s="66">
        <f t="shared" si="13"/>
        <v>0</v>
      </c>
      <c r="BI45" s="66">
        <f t="shared" si="13"/>
        <v>0</v>
      </c>
      <c r="BJ45" s="59">
        <f>'Dashboard 1'!E29</f>
        <v>0</v>
      </c>
      <c r="BK45" s="72">
        <f t="shared" si="9"/>
        <v>0</v>
      </c>
      <c r="BL45" s="48">
        <f t="shared" si="4"/>
        <v>0</v>
      </c>
      <c r="BM45" s="71">
        <f>2*(BL45/$BK$49)</f>
        <v>0</v>
      </c>
      <c r="BN45" s="70">
        <f>(BM45*$AV$50)</f>
        <v>0</v>
      </c>
    </row>
    <row r="46" spans="1:77" x14ac:dyDescent="0.35">
      <c r="A46" s="56" t="str">
        <f>'Dashboard 1'!F3</f>
        <v>Example New build
(Please insert a brief description)</v>
      </c>
      <c r="B46" s="96">
        <f>'Dashboard 1'!F14</f>
        <v>0</v>
      </c>
      <c r="C46" s="67">
        <f t="shared" ref="C46:Q46" si="14">B46+$BM$46</f>
        <v>0</v>
      </c>
      <c r="D46" s="67">
        <f t="shared" si="14"/>
        <v>0</v>
      </c>
      <c r="E46" s="67">
        <f t="shared" si="14"/>
        <v>0</v>
      </c>
      <c r="F46" s="67">
        <f t="shared" si="14"/>
        <v>0</v>
      </c>
      <c r="G46" s="67">
        <f t="shared" si="14"/>
        <v>0</v>
      </c>
      <c r="H46" s="67">
        <f t="shared" si="14"/>
        <v>0</v>
      </c>
      <c r="I46" s="67">
        <f t="shared" si="14"/>
        <v>0</v>
      </c>
      <c r="J46" s="67">
        <f t="shared" si="14"/>
        <v>0</v>
      </c>
      <c r="K46" s="67">
        <f t="shared" si="14"/>
        <v>0</v>
      </c>
      <c r="L46" s="67">
        <f t="shared" si="14"/>
        <v>0</v>
      </c>
      <c r="M46" s="67">
        <f t="shared" si="14"/>
        <v>0</v>
      </c>
      <c r="N46" s="67">
        <f t="shared" si="14"/>
        <v>0</v>
      </c>
      <c r="O46" s="67">
        <f t="shared" si="14"/>
        <v>0</v>
      </c>
      <c r="P46" s="67">
        <f t="shared" si="14"/>
        <v>0</v>
      </c>
      <c r="Q46" s="67">
        <f t="shared" si="14"/>
        <v>0</v>
      </c>
      <c r="R46" s="67">
        <f>Q46+$BN$46</f>
        <v>0</v>
      </c>
      <c r="S46" s="67">
        <f t="shared" ref="S46:AF46" si="15">R46+$BM$46</f>
        <v>0</v>
      </c>
      <c r="T46" s="67">
        <f t="shared" si="15"/>
        <v>0</v>
      </c>
      <c r="U46" s="67">
        <f t="shared" si="15"/>
        <v>0</v>
      </c>
      <c r="V46" s="67">
        <f t="shared" si="15"/>
        <v>0</v>
      </c>
      <c r="W46" s="67">
        <f t="shared" si="15"/>
        <v>0</v>
      </c>
      <c r="X46" s="67">
        <f t="shared" si="15"/>
        <v>0</v>
      </c>
      <c r="Y46" s="67">
        <f t="shared" si="15"/>
        <v>0</v>
      </c>
      <c r="Z46" s="67">
        <f t="shared" si="15"/>
        <v>0</v>
      </c>
      <c r="AA46" s="67">
        <f t="shared" si="15"/>
        <v>0</v>
      </c>
      <c r="AB46" s="67">
        <f t="shared" si="15"/>
        <v>0</v>
      </c>
      <c r="AC46" s="67">
        <f t="shared" si="15"/>
        <v>0</v>
      </c>
      <c r="AD46" s="67">
        <f t="shared" si="15"/>
        <v>0</v>
      </c>
      <c r="AE46" s="67">
        <f t="shared" si="15"/>
        <v>0</v>
      </c>
      <c r="AF46" s="67">
        <f t="shared" si="15"/>
        <v>0</v>
      </c>
      <c r="AG46" s="67">
        <f>AF46+$BN$46</f>
        <v>0</v>
      </c>
      <c r="AH46" s="67">
        <f t="shared" ref="AH46:AU46" si="16">AG46+$BM$46</f>
        <v>0</v>
      </c>
      <c r="AI46" s="67">
        <f t="shared" si="16"/>
        <v>0</v>
      </c>
      <c r="AJ46" s="67">
        <f t="shared" si="16"/>
        <v>0</v>
      </c>
      <c r="AK46" s="67">
        <f t="shared" si="16"/>
        <v>0</v>
      </c>
      <c r="AL46" s="67">
        <f t="shared" si="16"/>
        <v>0</v>
      </c>
      <c r="AM46" s="67">
        <f t="shared" si="16"/>
        <v>0</v>
      </c>
      <c r="AN46" s="67">
        <f t="shared" si="16"/>
        <v>0</v>
      </c>
      <c r="AO46" s="67">
        <f t="shared" si="16"/>
        <v>0</v>
      </c>
      <c r="AP46" s="67">
        <f t="shared" si="16"/>
        <v>0</v>
      </c>
      <c r="AQ46" s="67">
        <f t="shared" si="16"/>
        <v>0</v>
      </c>
      <c r="AR46" s="67">
        <f t="shared" si="16"/>
        <v>0</v>
      </c>
      <c r="AS46" s="67">
        <f t="shared" si="16"/>
        <v>0</v>
      </c>
      <c r="AT46" s="67">
        <f t="shared" si="16"/>
        <v>0</v>
      </c>
      <c r="AU46" s="67">
        <f t="shared" si="16"/>
        <v>0</v>
      </c>
      <c r="AV46" s="67">
        <f>AU46+$BN$46</f>
        <v>0</v>
      </c>
      <c r="AW46" s="67">
        <f t="shared" ref="AW46:BI46" si="17">AV46+$BM$46</f>
        <v>0</v>
      </c>
      <c r="AX46" s="67">
        <f t="shared" si="17"/>
        <v>0</v>
      </c>
      <c r="AY46" s="67">
        <f t="shared" si="17"/>
        <v>0</v>
      </c>
      <c r="AZ46" s="67">
        <f t="shared" si="17"/>
        <v>0</v>
      </c>
      <c r="BA46" s="67">
        <f t="shared" si="17"/>
        <v>0</v>
      </c>
      <c r="BB46" s="67">
        <f t="shared" si="17"/>
        <v>0</v>
      </c>
      <c r="BC46" s="67">
        <f t="shared" si="17"/>
        <v>0</v>
      </c>
      <c r="BD46" s="67">
        <f t="shared" si="17"/>
        <v>0</v>
      </c>
      <c r="BE46" s="67">
        <f t="shared" si="17"/>
        <v>0</v>
      </c>
      <c r="BF46" s="67">
        <f t="shared" si="17"/>
        <v>0</v>
      </c>
      <c r="BG46" s="67">
        <f t="shared" si="17"/>
        <v>0</v>
      </c>
      <c r="BH46" s="67">
        <f t="shared" si="17"/>
        <v>0</v>
      </c>
      <c r="BI46" s="67">
        <f t="shared" si="17"/>
        <v>0</v>
      </c>
      <c r="BJ46" s="59">
        <f>'Dashboard 1'!F29</f>
        <v>0</v>
      </c>
      <c r="BK46" s="72">
        <f t="shared" si="9"/>
        <v>0</v>
      </c>
      <c r="BL46" s="48">
        <f t="shared" si="4"/>
        <v>0</v>
      </c>
      <c r="BM46" s="71">
        <f>2*(BL46/$BK$49)</f>
        <v>0</v>
      </c>
      <c r="BN46" s="70">
        <f>(BM46*$AV$50)</f>
        <v>0</v>
      </c>
    </row>
    <row r="47" spans="1:77" x14ac:dyDescent="0.35">
      <c r="A47" s="239" t="str">
        <f>'Dashboard 1'!G3</f>
        <v>Please insert a brief description</v>
      </c>
      <c r="B47" s="96">
        <f>'Dashboard 1'!G14</f>
        <v>0</v>
      </c>
      <c r="C47" s="67">
        <f t="shared" ref="C47:Q47" si="18">B47+$BM$47</f>
        <v>0</v>
      </c>
      <c r="D47" s="67">
        <f t="shared" si="18"/>
        <v>0</v>
      </c>
      <c r="E47" s="67">
        <f t="shared" si="18"/>
        <v>0</v>
      </c>
      <c r="F47" s="67">
        <f t="shared" si="18"/>
        <v>0</v>
      </c>
      <c r="G47" s="67">
        <f t="shared" si="18"/>
        <v>0</v>
      </c>
      <c r="H47" s="67">
        <f t="shared" si="18"/>
        <v>0</v>
      </c>
      <c r="I47" s="67">
        <f t="shared" si="18"/>
        <v>0</v>
      </c>
      <c r="J47" s="67">
        <f t="shared" si="18"/>
        <v>0</v>
      </c>
      <c r="K47" s="67">
        <f t="shared" si="18"/>
        <v>0</v>
      </c>
      <c r="L47" s="67">
        <f t="shared" si="18"/>
        <v>0</v>
      </c>
      <c r="M47" s="67">
        <f t="shared" si="18"/>
        <v>0</v>
      </c>
      <c r="N47" s="67">
        <f t="shared" si="18"/>
        <v>0</v>
      </c>
      <c r="O47" s="67">
        <f t="shared" si="18"/>
        <v>0</v>
      </c>
      <c r="P47" s="67">
        <f t="shared" si="18"/>
        <v>0</v>
      </c>
      <c r="Q47" s="67">
        <f t="shared" si="18"/>
        <v>0</v>
      </c>
      <c r="R47" s="67">
        <f>Q47+$BN$47</f>
        <v>0</v>
      </c>
      <c r="S47" s="67">
        <f t="shared" ref="S47:AF47" si="19">R47+$BM$47</f>
        <v>0</v>
      </c>
      <c r="T47" s="67">
        <f t="shared" si="19"/>
        <v>0</v>
      </c>
      <c r="U47" s="67">
        <f t="shared" si="19"/>
        <v>0</v>
      </c>
      <c r="V47" s="67">
        <f t="shared" si="19"/>
        <v>0</v>
      </c>
      <c r="W47" s="67">
        <f t="shared" si="19"/>
        <v>0</v>
      </c>
      <c r="X47" s="67">
        <f t="shared" si="19"/>
        <v>0</v>
      </c>
      <c r="Y47" s="67">
        <f t="shared" si="19"/>
        <v>0</v>
      </c>
      <c r="Z47" s="67">
        <f t="shared" si="19"/>
        <v>0</v>
      </c>
      <c r="AA47" s="67">
        <f t="shared" si="19"/>
        <v>0</v>
      </c>
      <c r="AB47" s="67">
        <f t="shared" si="19"/>
        <v>0</v>
      </c>
      <c r="AC47" s="67">
        <f t="shared" si="19"/>
        <v>0</v>
      </c>
      <c r="AD47" s="67">
        <f t="shared" si="19"/>
        <v>0</v>
      </c>
      <c r="AE47" s="67">
        <f t="shared" si="19"/>
        <v>0</v>
      </c>
      <c r="AF47" s="67">
        <f t="shared" si="19"/>
        <v>0</v>
      </c>
      <c r="AG47" s="67">
        <f>AF47+$BN$47</f>
        <v>0</v>
      </c>
      <c r="AH47" s="67">
        <f t="shared" ref="AH47:AU47" si="20">AG47+$BM$47</f>
        <v>0</v>
      </c>
      <c r="AI47" s="67">
        <f t="shared" si="20"/>
        <v>0</v>
      </c>
      <c r="AJ47" s="67">
        <f t="shared" si="20"/>
        <v>0</v>
      </c>
      <c r="AK47" s="67">
        <f t="shared" si="20"/>
        <v>0</v>
      </c>
      <c r="AL47" s="67">
        <f t="shared" si="20"/>
        <v>0</v>
      </c>
      <c r="AM47" s="67">
        <f t="shared" si="20"/>
        <v>0</v>
      </c>
      <c r="AN47" s="67">
        <f t="shared" si="20"/>
        <v>0</v>
      </c>
      <c r="AO47" s="67">
        <f t="shared" si="20"/>
        <v>0</v>
      </c>
      <c r="AP47" s="67">
        <f t="shared" si="20"/>
        <v>0</v>
      </c>
      <c r="AQ47" s="67">
        <f t="shared" si="20"/>
        <v>0</v>
      </c>
      <c r="AR47" s="67">
        <f t="shared" si="20"/>
        <v>0</v>
      </c>
      <c r="AS47" s="67">
        <f t="shared" si="20"/>
        <v>0</v>
      </c>
      <c r="AT47" s="67">
        <f t="shared" si="20"/>
        <v>0</v>
      </c>
      <c r="AU47" s="67">
        <f t="shared" si="20"/>
        <v>0</v>
      </c>
      <c r="AV47" s="67">
        <f>AU47+$BN$47</f>
        <v>0</v>
      </c>
      <c r="AW47" s="67">
        <f t="shared" ref="AW47:BI47" si="21">AV47+$BM$47</f>
        <v>0</v>
      </c>
      <c r="AX47" s="67">
        <f t="shared" si="21"/>
        <v>0</v>
      </c>
      <c r="AY47" s="67">
        <f t="shared" si="21"/>
        <v>0</v>
      </c>
      <c r="AZ47" s="67">
        <f t="shared" si="21"/>
        <v>0</v>
      </c>
      <c r="BA47" s="67">
        <f t="shared" si="21"/>
        <v>0</v>
      </c>
      <c r="BB47" s="67">
        <f t="shared" si="21"/>
        <v>0</v>
      </c>
      <c r="BC47" s="67">
        <f t="shared" si="21"/>
        <v>0</v>
      </c>
      <c r="BD47" s="67">
        <f t="shared" si="21"/>
        <v>0</v>
      </c>
      <c r="BE47" s="67">
        <f t="shared" si="21"/>
        <v>0</v>
      </c>
      <c r="BF47" s="67">
        <f t="shared" si="21"/>
        <v>0</v>
      </c>
      <c r="BG47" s="67">
        <f t="shared" si="21"/>
        <v>0</v>
      </c>
      <c r="BH47" s="67">
        <f t="shared" si="21"/>
        <v>0</v>
      </c>
      <c r="BI47" s="67">
        <f t="shared" si="21"/>
        <v>0</v>
      </c>
      <c r="BJ47" s="59">
        <f>'Dashboard 1'!G29</f>
        <v>0</v>
      </c>
      <c r="BK47" s="72">
        <f t="shared" si="9"/>
        <v>0</v>
      </c>
      <c r="BL47" s="48">
        <f t="shared" si="4"/>
        <v>0</v>
      </c>
      <c r="BM47" s="71">
        <f t="shared" ref="BM47:BM48" si="22">2*(BL47/$BK$49)</f>
        <v>0</v>
      </c>
    </row>
    <row r="48" spans="1:77" x14ac:dyDescent="0.35">
      <c r="A48" s="239" t="str">
        <f>'Dashboard 1'!H3</f>
        <v>Please insert a brief description (2)</v>
      </c>
      <c r="B48" s="96">
        <f>'Dashboard 1'!H14</f>
        <v>0</v>
      </c>
      <c r="C48" s="67">
        <f>B48+$BM$48</f>
        <v>0</v>
      </c>
      <c r="D48" s="67">
        <f>C48+$BM$48</f>
        <v>0</v>
      </c>
      <c r="E48" s="67">
        <f t="shared" ref="E48:Q48" si="23">D48+$BM$48</f>
        <v>0</v>
      </c>
      <c r="F48" s="67">
        <f t="shared" si="23"/>
        <v>0</v>
      </c>
      <c r="G48" s="67">
        <f t="shared" si="23"/>
        <v>0</v>
      </c>
      <c r="H48" s="67">
        <f t="shared" si="23"/>
        <v>0</v>
      </c>
      <c r="I48" s="67">
        <f t="shared" si="23"/>
        <v>0</v>
      </c>
      <c r="J48" s="67">
        <f t="shared" si="23"/>
        <v>0</v>
      </c>
      <c r="K48" s="67">
        <f t="shared" si="23"/>
        <v>0</v>
      </c>
      <c r="L48" s="67">
        <f t="shared" si="23"/>
        <v>0</v>
      </c>
      <c r="M48" s="67">
        <f t="shared" si="23"/>
        <v>0</v>
      </c>
      <c r="N48" s="67">
        <f t="shared" si="23"/>
        <v>0</v>
      </c>
      <c r="O48" s="67">
        <f t="shared" si="23"/>
        <v>0</v>
      </c>
      <c r="P48" s="67">
        <f t="shared" si="23"/>
        <v>0</v>
      </c>
      <c r="Q48" s="67">
        <f t="shared" si="23"/>
        <v>0</v>
      </c>
      <c r="R48" s="67">
        <f>Q48+$BN$48</f>
        <v>0</v>
      </c>
      <c r="S48" s="67">
        <f>R48+$BM$48</f>
        <v>0</v>
      </c>
      <c r="T48" s="67">
        <f t="shared" ref="T48:AF48" si="24">S48+$BM$48</f>
        <v>0</v>
      </c>
      <c r="U48" s="67">
        <f t="shared" si="24"/>
        <v>0</v>
      </c>
      <c r="V48" s="67">
        <f t="shared" si="24"/>
        <v>0</v>
      </c>
      <c r="W48" s="67">
        <f t="shared" si="24"/>
        <v>0</v>
      </c>
      <c r="X48" s="67">
        <f t="shared" si="24"/>
        <v>0</v>
      </c>
      <c r="Y48" s="67">
        <f t="shared" si="24"/>
        <v>0</v>
      </c>
      <c r="Z48" s="67">
        <f t="shared" si="24"/>
        <v>0</v>
      </c>
      <c r="AA48" s="67">
        <f t="shared" si="24"/>
        <v>0</v>
      </c>
      <c r="AB48" s="67">
        <f t="shared" si="24"/>
        <v>0</v>
      </c>
      <c r="AC48" s="67">
        <f t="shared" si="24"/>
        <v>0</v>
      </c>
      <c r="AD48" s="67">
        <f t="shared" si="24"/>
        <v>0</v>
      </c>
      <c r="AE48" s="67">
        <f t="shared" si="24"/>
        <v>0</v>
      </c>
      <c r="AF48" s="67">
        <f t="shared" si="24"/>
        <v>0</v>
      </c>
      <c r="AG48" s="67">
        <f>AF48+$BN$48</f>
        <v>0</v>
      </c>
      <c r="AH48" s="67">
        <f>AG48+$BM$48</f>
        <v>0</v>
      </c>
      <c r="AI48" s="67">
        <f t="shared" ref="AI48:AU48" si="25">AH48+$BM$48</f>
        <v>0</v>
      </c>
      <c r="AJ48" s="67">
        <f t="shared" si="25"/>
        <v>0</v>
      </c>
      <c r="AK48" s="67">
        <f t="shared" si="25"/>
        <v>0</v>
      </c>
      <c r="AL48" s="67">
        <f t="shared" si="25"/>
        <v>0</v>
      </c>
      <c r="AM48" s="67">
        <f t="shared" si="25"/>
        <v>0</v>
      </c>
      <c r="AN48" s="67">
        <f t="shared" si="25"/>
        <v>0</v>
      </c>
      <c r="AO48" s="67">
        <f t="shared" si="25"/>
        <v>0</v>
      </c>
      <c r="AP48" s="67">
        <f t="shared" si="25"/>
        <v>0</v>
      </c>
      <c r="AQ48" s="67">
        <f t="shared" si="25"/>
        <v>0</v>
      </c>
      <c r="AR48" s="67">
        <f t="shared" si="25"/>
        <v>0</v>
      </c>
      <c r="AS48" s="67">
        <f t="shared" si="25"/>
        <v>0</v>
      </c>
      <c r="AT48" s="67">
        <f t="shared" si="25"/>
        <v>0</v>
      </c>
      <c r="AU48" s="67">
        <f t="shared" si="25"/>
        <v>0</v>
      </c>
      <c r="AV48" s="67">
        <f>AU48+$BN$48</f>
        <v>0</v>
      </c>
      <c r="AW48" s="67">
        <f>AV48+$BM$48</f>
        <v>0</v>
      </c>
      <c r="AX48" s="67">
        <f t="shared" ref="AX48:BI48" si="26">AW48+$BM$48</f>
        <v>0</v>
      </c>
      <c r="AY48" s="67">
        <f t="shared" si="26"/>
        <v>0</v>
      </c>
      <c r="AZ48" s="67">
        <f t="shared" si="26"/>
        <v>0</v>
      </c>
      <c r="BA48" s="67">
        <f t="shared" si="26"/>
        <v>0</v>
      </c>
      <c r="BB48" s="67">
        <f t="shared" si="26"/>
        <v>0</v>
      </c>
      <c r="BC48" s="67">
        <f t="shared" si="26"/>
        <v>0</v>
      </c>
      <c r="BD48" s="67">
        <f t="shared" si="26"/>
        <v>0</v>
      </c>
      <c r="BE48" s="67">
        <f t="shared" si="26"/>
        <v>0</v>
      </c>
      <c r="BF48" s="67">
        <f t="shared" si="26"/>
        <v>0</v>
      </c>
      <c r="BG48" s="67">
        <f t="shared" si="26"/>
        <v>0</v>
      </c>
      <c r="BH48" s="67">
        <f t="shared" si="26"/>
        <v>0</v>
      </c>
      <c r="BI48" s="67">
        <f t="shared" si="26"/>
        <v>0</v>
      </c>
      <c r="BJ48" s="59">
        <f>'Dashboard 1'!H29</f>
        <v>0</v>
      </c>
      <c r="BK48" s="72">
        <f t="shared" si="9"/>
        <v>0</v>
      </c>
      <c r="BL48" s="48">
        <f t="shared" si="4"/>
        <v>0</v>
      </c>
      <c r="BM48" s="71">
        <f t="shared" si="22"/>
        <v>0</v>
      </c>
    </row>
    <row r="49" spans="1:65" x14ac:dyDescent="0.35">
      <c r="B49">
        <v>0</v>
      </c>
      <c r="C49">
        <v>2</v>
      </c>
      <c r="D49">
        <v>2</v>
      </c>
      <c r="E49">
        <v>2</v>
      </c>
      <c r="F49">
        <v>2</v>
      </c>
      <c r="G49">
        <v>2</v>
      </c>
      <c r="H49">
        <v>2</v>
      </c>
      <c r="I49">
        <v>2</v>
      </c>
      <c r="J49">
        <v>2</v>
      </c>
      <c r="K49">
        <v>2</v>
      </c>
      <c r="L49">
        <v>2</v>
      </c>
      <c r="M49">
        <v>2</v>
      </c>
      <c r="N49">
        <v>2</v>
      </c>
      <c r="O49">
        <v>2</v>
      </c>
      <c r="P49">
        <v>2</v>
      </c>
      <c r="Q49">
        <v>2</v>
      </c>
      <c r="R49">
        <v>10</v>
      </c>
      <c r="S49">
        <v>2</v>
      </c>
      <c r="T49">
        <v>2</v>
      </c>
      <c r="U49">
        <v>2</v>
      </c>
      <c r="V49">
        <v>2</v>
      </c>
      <c r="W49">
        <v>2</v>
      </c>
      <c r="X49">
        <v>2</v>
      </c>
      <c r="Y49">
        <v>2</v>
      </c>
      <c r="Z49">
        <v>2</v>
      </c>
      <c r="AA49">
        <v>2</v>
      </c>
      <c r="AB49">
        <v>2</v>
      </c>
      <c r="AC49">
        <v>2</v>
      </c>
      <c r="AD49">
        <v>2</v>
      </c>
      <c r="AE49">
        <v>2</v>
      </c>
      <c r="AF49">
        <v>2</v>
      </c>
      <c r="AG49">
        <v>10</v>
      </c>
      <c r="AH49">
        <v>2</v>
      </c>
      <c r="AI49">
        <v>2</v>
      </c>
      <c r="AJ49">
        <v>2</v>
      </c>
      <c r="AK49">
        <v>2</v>
      </c>
      <c r="AL49">
        <v>2</v>
      </c>
      <c r="AM49">
        <v>2</v>
      </c>
      <c r="AN49">
        <v>2</v>
      </c>
      <c r="AO49">
        <v>2</v>
      </c>
      <c r="AP49">
        <v>2</v>
      </c>
      <c r="AQ49">
        <v>2</v>
      </c>
      <c r="AR49">
        <v>2</v>
      </c>
      <c r="AS49">
        <v>2</v>
      </c>
      <c r="AT49">
        <v>2</v>
      </c>
      <c r="AU49">
        <v>2</v>
      </c>
      <c r="AV49">
        <v>10</v>
      </c>
      <c r="AW49">
        <v>2</v>
      </c>
      <c r="AX49">
        <v>2</v>
      </c>
      <c r="AY49">
        <v>2</v>
      </c>
      <c r="AZ49">
        <v>2</v>
      </c>
      <c r="BA49">
        <v>2</v>
      </c>
      <c r="BB49">
        <v>2</v>
      </c>
      <c r="BC49">
        <v>2</v>
      </c>
      <c r="BD49">
        <v>2</v>
      </c>
      <c r="BE49">
        <v>2</v>
      </c>
      <c r="BF49">
        <v>2</v>
      </c>
      <c r="BG49">
        <v>2</v>
      </c>
      <c r="BH49">
        <v>2</v>
      </c>
      <c r="BI49">
        <v>2</v>
      </c>
      <c r="BJ49">
        <v>2</v>
      </c>
      <c r="BK49">
        <f>SUM(B49:BJ49)</f>
        <v>144</v>
      </c>
    </row>
    <row r="50" spans="1:65" x14ac:dyDescent="0.35">
      <c r="B50">
        <f ca="1">B51+1</f>
        <v>2025</v>
      </c>
      <c r="C50">
        <f ca="1">C51+1</f>
        <v>2085</v>
      </c>
      <c r="AV50">
        <f>AV49/AU49</f>
        <v>5</v>
      </c>
      <c r="BI50" s="70"/>
      <c r="BM50">
        <f>BM43/2</f>
        <v>0</v>
      </c>
    </row>
    <row r="51" spans="1:65" x14ac:dyDescent="0.35">
      <c r="A51" s="10"/>
      <c r="B51">
        <f ca="1">YEAR(TODAY())</f>
        <v>2024</v>
      </c>
      <c r="C51">
        <f ca="1">B51+60</f>
        <v>2084</v>
      </c>
      <c r="BH51" s="66"/>
      <c r="BI51" s="70"/>
      <c r="BJ51" s="68"/>
      <c r="BK51" s="68"/>
      <c r="BM51">
        <f>BM50*5</f>
        <v>0</v>
      </c>
    </row>
    <row r="52" spans="1:65" ht="47" x14ac:dyDescent="0.35">
      <c r="A52" s="89" t="s">
        <v>100</v>
      </c>
      <c r="B52" s="306" t="str">
        <f ca="1">CONCATENATE("Years"," ","(",B50,"-",C50,")")</f>
        <v>Years (2025-2085)</v>
      </c>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6"/>
      <c r="AL52" s="306"/>
      <c r="AM52" s="306"/>
      <c r="AN52" s="306"/>
      <c r="AO52" s="306"/>
      <c r="AP52" s="306"/>
      <c r="AQ52" s="306"/>
      <c r="AR52" s="306"/>
      <c r="AS52" s="306"/>
      <c r="AT52" s="306"/>
      <c r="AU52" s="306"/>
      <c r="AV52" s="306"/>
      <c r="AW52" s="306"/>
      <c r="AX52" s="306"/>
      <c r="AY52" s="306"/>
      <c r="AZ52" s="306"/>
      <c r="BA52" s="306"/>
      <c r="BB52" s="306"/>
      <c r="BC52" s="306"/>
      <c r="BD52" s="306"/>
      <c r="BE52" s="306"/>
      <c r="BF52" s="306"/>
      <c r="BG52" s="306"/>
      <c r="BH52" s="306"/>
      <c r="BI52" s="306"/>
      <c r="BJ52" s="306"/>
    </row>
    <row r="53" spans="1:65" x14ac:dyDescent="0.35">
      <c r="A53" s="60"/>
      <c r="B53" s="76">
        <v>0</v>
      </c>
      <c r="C53" s="76">
        <v>1</v>
      </c>
      <c r="D53" s="76">
        <v>2</v>
      </c>
      <c r="E53" s="76">
        <v>3</v>
      </c>
      <c r="F53" s="76">
        <v>4</v>
      </c>
      <c r="G53" s="76">
        <v>5</v>
      </c>
      <c r="H53" s="76">
        <v>6</v>
      </c>
      <c r="I53" s="76">
        <v>7</v>
      </c>
      <c r="J53" s="76">
        <v>8</v>
      </c>
      <c r="K53" s="76">
        <v>9</v>
      </c>
      <c r="L53" s="76">
        <v>10</v>
      </c>
      <c r="M53" s="76">
        <v>11</v>
      </c>
      <c r="N53" s="76">
        <v>12</v>
      </c>
      <c r="O53" s="76">
        <v>13</v>
      </c>
      <c r="P53" s="76">
        <v>14</v>
      </c>
      <c r="Q53" s="76">
        <v>15</v>
      </c>
      <c r="R53" s="76">
        <v>16</v>
      </c>
      <c r="S53" s="76">
        <v>17</v>
      </c>
      <c r="T53" s="76">
        <v>18</v>
      </c>
      <c r="U53" s="76">
        <v>19</v>
      </c>
      <c r="V53" s="76">
        <v>20</v>
      </c>
      <c r="W53" s="76">
        <v>21</v>
      </c>
      <c r="X53" s="76">
        <v>22</v>
      </c>
      <c r="Y53" s="76">
        <v>23</v>
      </c>
      <c r="Z53" s="76">
        <v>24</v>
      </c>
      <c r="AA53" s="76">
        <v>25</v>
      </c>
      <c r="AB53" s="76">
        <v>26</v>
      </c>
      <c r="AC53" s="76">
        <v>27</v>
      </c>
      <c r="AD53" s="76">
        <v>28</v>
      </c>
      <c r="AE53" s="76">
        <v>29</v>
      </c>
      <c r="AF53" s="76">
        <v>30</v>
      </c>
      <c r="AG53" s="76">
        <v>31</v>
      </c>
      <c r="AH53" s="76">
        <v>32</v>
      </c>
      <c r="AI53" s="76">
        <v>33</v>
      </c>
      <c r="AJ53" s="76">
        <v>34</v>
      </c>
      <c r="AK53" s="76">
        <v>35</v>
      </c>
      <c r="AL53" s="76">
        <v>36</v>
      </c>
      <c r="AM53" s="76">
        <v>37</v>
      </c>
      <c r="AN53" s="76">
        <v>38</v>
      </c>
      <c r="AO53" s="76">
        <v>39</v>
      </c>
      <c r="AP53" s="76">
        <v>40</v>
      </c>
      <c r="AQ53" s="76">
        <v>41</v>
      </c>
      <c r="AR53" s="76">
        <v>42</v>
      </c>
      <c r="AS53" s="76">
        <v>43</v>
      </c>
      <c r="AT53" s="76">
        <v>44</v>
      </c>
      <c r="AU53" s="76">
        <v>45</v>
      </c>
      <c r="AV53" s="76">
        <v>46</v>
      </c>
      <c r="AW53" s="76">
        <v>47</v>
      </c>
      <c r="AX53" s="76">
        <v>48</v>
      </c>
      <c r="AY53" s="76">
        <v>49</v>
      </c>
      <c r="AZ53" s="76">
        <v>50</v>
      </c>
      <c r="BA53" s="76">
        <v>51</v>
      </c>
      <c r="BB53" s="76">
        <v>52</v>
      </c>
      <c r="BC53" s="76">
        <v>53</v>
      </c>
      <c r="BD53" s="76">
        <v>54</v>
      </c>
      <c r="BE53" s="76">
        <v>55</v>
      </c>
      <c r="BF53" s="76">
        <v>56</v>
      </c>
      <c r="BG53" s="76">
        <v>57</v>
      </c>
      <c r="BH53" s="76">
        <v>58</v>
      </c>
      <c r="BI53" s="76">
        <v>59</v>
      </c>
      <c r="BJ53" s="76">
        <v>60</v>
      </c>
      <c r="BK53" s="77"/>
    </row>
    <row r="54" spans="1:65" x14ac:dyDescent="0.35">
      <c r="A54" s="57" t="str">
        <f t="shared" ref="A54:A59" si="27">A43</f>
        <v>Example Minor refurbishment
(Please insert a brief description)</v>
      </c>
      <c r="B54" s="94">
        <f>'Dashboard 1'!C13+'Dashboard 1'!C14</f>
        <v>0</v>
      </c>
      <c r="C54" s="84" t="e">
        <f t="shared" ref="C54:C59" si="28">B54+C61</f>
        <v>#DIV/0!</v>
      </c>
      <c r="D54" s="84" t="e">
        <f t="shared" ref="D54:BJ54" si="29">C54+D61</f>
        <v>#DIV/0!</v>
      </c>
      <c r="E54" s="84" t="e">
        <f t="shared" si="29"/>
        <v>#DIV/0!</v>
      </c>
      <c r="F54" s="84" t="e">
        <f t="shared" si="29"/>
        <v>#DIV/0!</v>
      </c>
      <c r="G54" s="84" t="e">
        <f t="shared" si="29"/>
        <v>#DIV/0!</v>
      </c>
      <c r="H54" s="84" t="e">
        <f t="shared" si="29"/>
        <v>#DIV/0!</v>
      </c>
      <c r="I54" s="84" t="e">
        <f t="shared" si="29"/>
        <v>#DIV/0!</v>
      </c>
      <c r="J54" s="84" t="e">
        <f t="shared" si="29"/>
        <v>#DIV/0!</v>
      </c>
      <c r="K54" s="84" t="e">
        <f t="shared" si="29"/>
        <v>#DIV/0!</v>
      </c>
      <c r="L54" s="84" t="e">
        <f t="shared" si="29"/>
        <v>#DIV/0!</v>
      </c>
      <c r="M54" s="84" t="e">
        <f t="shared" si="29"/>
        <v>#DIV/0!</v>
      </c>
      <c r="N54" s="84" t="e">
        <f t="shared" si="29"/>
        <v>#DIV/0!</v>
      </c>
      <c r="O54" s="84" t="e">
        <f t="shared" si="29"/>
        <v>#DIV/0!</v>
      </c>
      <c r="P54" s="84" t="e">
        <f t="shared" si="29"/>
        <v>#DIV/0!</v>
      </c>
      <c r="Q54" s="84" t="e">
        <f t="shared" si="29"/>
        <v>#DIV/0!</v>
      </c>
      <c r="R54" s="84" t="e">
        <f t="shared" si="29"/>
        <v>#DIV/0!</v>
      </c>
      <c r="S54" s="84" t="e">
        <f t="shared" si="29"/>
        <v>#DIV/0!</v>
      </c>
      <c r="T54" s="84" t="e">
        <f t="shared" si="29"/>
        <v>#DIV/0!</v>
      </c>
      <c r="U54" s="84" t="e">
        <f t="shared" si="29"/>
        <v>#DIV/0!</v>
      </c>
      <c r="V54" s="84" t="e">
        <f t="shared" si="29"/>
        <v>#DIV/0!</v>
      </c>
      <c r="W54" s="84" t="e">
        <f t="shared" si="29"/>
        <v>#DIV/0!</v>
      </c>
      <c r="X54" s="84" t="e">
        <f t="shared" si="29"/>
        <v>#DIV/0!</v>
      </c>
      <c r="Y54" s="84" t="e">
        <f t="shared" si="29"/>
        <v>#DIV/0!</v>
      </c>
      <c r="Z54" s="84" t="e">
        <f t="shared" si="29"/>
        <v>#DIV/0!</v>
      </c>
      <c r="AA54" s="84" t="e">
        <f t="shared" si="29"/>
        <v>#DIV/0!</v>
      </c>
      <c r="AB54" s="84" t="e">
        <f t="shared" si="29"/>
        <v>#DIV/0!</v>
      </c>
      <c r="AC54" s="84" t="e">
        <f t="shared" si="29"/>
        <v>#DIV/0!</v>
      </c>
      <c r="AD54" s="84" t="e">
        <f t="shared" si="29"/>
        <v>#DIV/0!</v>
      </c>
      <c r="AE54" s="84" t="e">
        <f t="shared" si="29"/>
        <v>#DIV/0!</v>
      </c>
      <c r="AF54" s="84" t="e">
        <f t="shared" si="29"/>
        <v>#DIV/0!</v>
      </c>
      <c r="AG54" s="84" t="e">
        <f t="shared" si="29"/>
        <v>#DIV/0!</v>
      </c>
      <c r="AH54" s="84" t="e">
        <f t="shared" si="29"/>
        <v>#DIV/0!</v>
      </c>
      <c r="AI54" s="84" t="e">
        <f t="shared" si="29"/>
        <v>#DIV/0!</v>
      </c>
      <c r="AJ54" s="84" t="e">
        <f t="shared" si="29"/>
        <v>#DIV/0!</v>
      </c>
      <c r="AK54" s="84" t="e">
        <f t="shared" si="29"/>
        <v>#DIV/0!</v>
      </c>
      <c r="AL54" s="84" t="e">
        <f t="shared" si="29"/>
        <v>#DIV/0!</v>
      </c>
      <c r="AM54" s="84" t="e">
        <f t="shared" si="29"/>
        <v>#DIV/0!</v>
      </c>
      <c r="AN54" s="84" t="e">
        <f t="shared" si="29"/>
        <v>#DIV/0!</v>
      </c>
      <c r="AO54" s="84" t="e">
        <f t="shared" si="29"/>
        <v>#DIV/0!</v>
      </c>
      <c r="AP54" s="84" t="e">
        <f t="shared" si="29"/>
        <v>#DIV/0!</v>
      </c>
      <c r="AQ54" s="84" t="e">
        <f t="shared" si="29"/>
        <v>#DIV/0!</v>
      </c>
      <c r="AR54" s="84" t="e">
        <f t="shared" si="29"/>
        <v>#DIV/0!</v>
      </c>
      <c r="AS54" s="84" t="e">
        <f t="shared" si="29"/>
        <v>#DIV/0!</v>
      </c>
      <c r="AT54" s="84" t="e">
        <f t="shared" si="29"/>
        <v>#DIV/0!</v>
      </c>
      <c r="AU54" s="84" t="e">
        <f t="shared" si="29"/>
        <v>#DIV/0!</v>
      </c>
      <c r="AV54" s="84" t="e">
        <f t="shared" si="29"/>
        <v>#DIV/0!</v>
      </c>
      <c r="AW54" s="84" t="e">
        <f t="shared" si="29"/>
        <v>#DIV/0!</v>
      </c>
      <c r="AX54" s="84" t="e">
        <f t="shared" si="29"/>
        <v>#DIV/0!</v>
      </c>
      <c r="AY54" s="84" t="e">
        <f t="shared" si="29"/>
        <v>#DIV/0!</v>
      </c>
      <c r="AZ54" s="84" t="e">
        <f t="shared" si="29"/>
        <v>#DIV/0!</v>
      </c>
      <c r="BA54" s="84" t="e">
        <f t="shared" si="29"/>
        <v>#DIV/0!</v>
      </c>
      <c r="BB54" s="84" t="e">
        <f t="shared" si="29"/>
        <v>#DIV/0!</v>
      </c>
      <c r="BC54" s="84" t="e">
        <f t="shared" si="29"/>
        <v>#DIV/0!</v>
      </c>
      <c r="BD54" s="84" t="e">
        <f t="shared" si="29"/>
        <v>#DIV/0!</v>
      </c>
      <c r="BE54" s="84" t="e">
        <f t="shared" si="29"/>
        <v>#DIV/0!</v>
      </c>
      <c r="BF54" s="84" t="e">
        <f t="shared" si="29"/>
        <v>#DIV/0!</v>
      </c>
      <c r="BG54" s="84" t="e">
        <f t="shared" si="29"/>
        <v>#DIV/0!</v>
      </c>
      <c r="BH54" s="84" t="e">
        <f t="shared" si="29"/>
        <v>#DIV/0!</v>
      </c>
      <c r="BI54" s="84" t="e">
        <f t="shared" si="29"/>
        <v>#DIV/0!</v>
      </c>
      <c r="BJ54" s="84" t="e">
        <f t="shared" si="29"/>
        <v>#DIV/0!</v>
      </c>
      <c r="BK54" s="87"/>
    </row>
    <row r="55" spans="1:65" x14ac:dyDescent="0.35">
      <c r="A55" s="57" t="str">
        <f t="shared" si="27"/>
        <v>Example Major refurbishment
(Please insert a brief description)</v>
      </c>
      <c r="B55" s="95">
        <f>'Dashboard 1'!D13+'Dashboard 1'!D14</f>
        <v>0</v>
      </c>
      <c r="C55" s="83" t="e">
        <f t="shared" si="28"/>
        <v>#DIV/0!</v>
      </c>
      <c r="D55" s="83" t="e">
        <f t="shared" ref="D55:AI55" si="30">C55+D62</f>
        <v>#DIV/0!</v>
      </c>
      <c r="E55" s="83" t="e">
        <f t="shared" si="30"/>
        <v>#DIV/0!</v>
      </c>
      <c r="F55" s="83" t="e">
        <f t="shared" si="30"/>
        <v>#DIV/0!</v>
      </c>
      <c r="G55" s="83" t="e">
        <f t="shared" si="30"/>
        <v>#DIV/0!</v>
      </c>
      <c r="H55" s="83" t="e">
        <f t="shared" si="30"/>
        <v>#DIV/0!</v>
      </c>
      <c r="I55" s="83" t="e">
        <f t="shared" si="30"/>
        <v>#DIV/0!</v>
      </c>
      <c r="J55" s="83" t="e">
        <f t="shared" si="30"/>
        <v>#DIV/0!</v>
      </c>
      <c r="K55" s="83" t="e">
        <f t="shared" si="30"/>
        <v>#DIV/0!</v>
      </c>
      <c r="L55" s="83" t="e">
        <f t="shared" si="30"/>
        <v>#DIV/0!</v>
      </c>
      <c r="M55" s="83" t="e">
        <f t="shared" si="30"/>
        <v>#DIV/0!</v>
      </c>
      <c r="N55" s="83" t="e">
        <f t="shared" si="30"/>
        <v>#DIV/0!</v>
      </c>
      <c r="O55" s="83" t="e">
        <f t="shared" si="30"/>
        <v>#DIV/0!</v>
      </c>
      <c r="P55" s="83" t="e">
        <f t="shared" si="30"/>
        <v>#DIV/0!</v>
      </c>
      <c r="Q55" s="83" t="e">
        <f t="shared" si="30"/>
        <v>#DIV/0!</v>
      </c>
      <c r="R55" s="83" t="e">
        <f t="shared" si="30"/>
        <v>#DIV/0!</v>
      </c>
      <c r="S55" s="83" t="e">
        <f t="shared" si="30"/>
        <v>#DIV/0!</v>
      </c>
      <c r="T55" s="83" t="e">
        <f t="shared" si="30"/>
        <v>#DIV/0!</v>
      </c>
      <c r="U55" s="83" t="e">
        <f t="shared" si="30"/>
        <v>#DIV/0!</v>
      </c>
      <c r="V55" s="83" t="e">
        <f t="shared" si="30"/>
        <v>#DIV/0!</v>
      </c>
      <c r="W55" s="83" t="e">
        <f t="shared" si="30"/>
        <v>#DIV/0!</v>
      </c>
      <c r="X55" s="83" t="e">
        <f t="shared" si="30"/>
        <v>#DIV/0!</v>
      </c>
      <c r="Y55" s="83" t="e">
        <f t="shared" si="30"/>
        <v>#DIV/0!</v>
      </c>
      <c r="Z55" s="83" t="e">
        <f t="shared" si="30"/>
        <v>#DIV/0!</v>
      </c>
      <c r="AA55" s="83" t="e">
        <f t="shared" si="30"/>
        <v>#DIV/0!</v>
      </c>
      <c r="AB55" s="83" t="e">
        <f t="shared" si="30"/>
        <v>#DIV/0!</v>
      </c>
      <c r="AC55" s="83" t="e">
        <f t="shared" si="30"/>
        <v>#DIV/0!</v>
      </c>
      <c r="AD55" s="83" t="e">
        <f t="shared" si="30"/>
        <v>#DIV/0!</v>
      </c>
      <c r="AE55" s="83" t="e">
        <f t="shared" si="30"/>
        <v>#DIV/0!</v>
      </c>
      <c r="AF55" s="83" t="e">
        <f t="shared" si="30"/>
        <v>#DIV/0!</v>
      </c>
      <c r="AG55" s="83" t="e">
        <f t="shared" si="30"/>
        <v>#DIV/0!</v>
      </c>
      <c r="AH55" s="83" t="e">
        <f t="shared" si="30"/>
        <v>#DIV/0!</v>
      </c>
      <c r="AI55" s="83" t="e">
        <f t="shared" si="30"/>
        <v>#DIV/0!</v>
      </c>
      <c r="AJ55" s="83" t="e">
        <f t="shared" ref="AJ55:BJ55" si="31">AI55+AJ62</f>
        <v>#DIV/0!</v>
      </c>
      <c r="AK55" s="83" t="e">
        <f t="shared" si="31"/>
        <v>#DIV/0!</v>
      </c>
      <c r="AL55" s="83" t="e">
        <f t="shared" si="31"/>
        <v>#DIV/0!</v>
      </c>
      <c r="AM55" s="83" t="e">
        <f t="shared" si="31"/>
        <v>#DIV/0!</v>
      </c>
      <c r="AN55" s="83" t="e">
        <f t="shared" si="31"/>
        <v>#DIV/0!</v>
      </c>
      <c r="AO55" s="83" t="e">
        <f t="shared" si="31"/>
        <v>#DIV/0!</v>
      </c>
      <c r="AP55" s="83" t="e">
        <f t="shared" si="31"/>
        <v>#DIV/0!</v>
      </c>
      <c r="AQ55" s="83" t="e">
        <f t="shared" si="31"/>
        <v>#DIV/0!</v>
      </c>
      <c r="AR55" s="83" t="e">
        <f t="shared" si="31"/>
        <v>#DIV/0!</v>
      </c>
      <c r="AS55" s="83" t="e">
        <f t="shared" si="31"/>
        <v>#DIV/0!</v>
      </c>
      <c r="AT55" s="83" t="e">
        <f t="shared" si="31"/>
        <v>#DIV/0!</v>
      </c>
      <c r="AU55" s="83" t="e">
        <f t="shared" si="31"/>
        <v>#DIV/0!</v>
      </c>
      <c r="AV55" s="83" t="e">
        <f t="shared" si="31"/>
        <v>#DIV/0!</v>
      </c>
      <c r="AW55" s="83" t="e">
        <f t="shared" si="31"/>
        <v>#DIV/0!</v>
      </c>
      <c r="AX55" s="83" t="e">
        <f t="shared" si="31"/>
        <v>#DIV/0!</v>
      </c>
      <c r="AY55" s="83" t="e">
        <f t="shared" si="31"/>
        <v>#DIV/0!</v>
      </c>
      <c r="AZ55" s="83" t="e">
        <f t="shared" si="31"/>
        <v>#DIV/0!</v>
      </c>
      <c r="BA55" s="83" t="e">
        <f t="shared" si="31"/>
        <v>#DIV/0!</v>
      </c>
      <c r="BB55" s="83" t="e">
        <f t="shared" si="31"/>
        <v>#DIV/0!</v>
      </c>
      <c r="BC55" s="83" t="e">
        <f t="shared" si="31"/>
        <v>#DIV/0!</v>
      </c>
      <c r="BD55" s="83" t="e">
        <f t="shared" si="31"/>
        <v>#DIV/0!</v>
      </c>
      <c r="BE55" s="83" t="e">
        <f t="shared" si="31"/>
        <v>#DIV/0!</v>
      </c>
      <c r="BF55" s="83" t="e">
        <f t="shared" si="31"/>
        <v>#DIV/0!</v>
      </c>
      <c r="BG55" s="83" t="e">
        <f t="shared" si="31"/>
        <v>#DIV/0!</v>
      </c>
      <c r="BH55" s="83" t="e">
        <f t="shared" si="31"/>
        <v>#DIV/0!</v>
      </c>
      <c r="BI55" s="83" t="e">
        <f t="shared" si="31"/>
        <v>#DIV/0!</v>
      </c>
      <c r="BJ55" s="83" t="e">
        <f t="shared" si="31"/>
        <v>#DIV/0!</v>
      </c>
      <c r="BK55" s="88"/>
    </row>
    <row r="56" spans="1:65" x14ac:dyDescent="0.35">
      <c r="A56" s="57" t="str">
        <f t="shared" si="27"/>
        <v>Example Major refurbishment with extension
(Please insert a brief description)</v>
      </c>
      <c r="B56" s="95">
        <f>'Dashboard 1'!E13+'Dashboard 1'!E14</f>
        <v>0</v>
      </c>
      <c r="C56" s="83" t="e">
        <f t="shared" si="28"/>
        <v>#DIV/0!</v>
      </c>
      <c r="D56" s="83" t="e">
        <f t="shared" ref="D56:AI56" si="32">C56+D63</f>
        <v>#DIV/0!</v>
      </c>
      <c r="E56" s="83" t="e">
        <f t="shared" si="32"/>
        <v>#DIV/0!</v>
      </c>
      <c r="F56" s="83" t="e">
        <f t="shared" si="32"/>
        <v>#DIV/0!</v>
      </c>
      <c r="G56" s="83" t="e">
        <f t="shared" si="32"/>
        <v>#DIV/0!</v>
      </c>
      <c r="H56" s="83" t="e">
        <f t="shared" si="32"/>
        <v>#DIV/0!</v>
      </c>
      <c r="I56" s="83" t="e">
        <f t="shared" si="32"/>
        <v>#DIV/0!</v>
      </c>
      <c r="J56" s="83" t="e">
        <f t="shared" si="32"/>
        <v>#DIV/0!</v>
      </c>
      <c r="K56" s="83" t="e">
        <f t="shared" si="32"/>
        <v>#DIV/0!</v>
      </c>
      <c r="L56" s="83" t="e">
        <f t="shared" si="32"/>
        <v>#DIV/0!</v>
      </c>
      <c r="M56" s="83" t="e">
        <f t="shared" si="32"/>
        <v>#DIV/0!</v>
      </c>
      <c r="N56" s="83" t="e">
        <f t="shared" si="32"/>
        <v>#DIV/0!</v>
      </c>
      <c r="O56" s="83" t="e">
        <f t="shared" si="32"/>
        <v>#DIV/0!</v>
      </c>
      <c r="P56" s="83" t="e">
        <f t="shared" si="32"/>
        <v>#DIV/0!</v>
      </c>
      <c r="Q56" s="83" t="e">
        <f t="shared" si="32"/>
        <v>#DIV/0!</v>
      </c>
      <c r="R56" s="83" t="e">
        <f t="shared" si="32"/>
        <v>#DIV/0!</v>
      </c>
      <c r="S56" s="83" t="e">
        <f t="shared" si="32"/>
        <v>#DIV/0!</v>
      </c>
      <c r="T56" s="83" t="e">
        <f t="shared" si="32"/>
        <v>#DIV/0!</v>
      </c>
      <c r="U56" s="83" t="e">
        <f t="shared" si="32"/>
        <v>#DIV/0!</v>
      </c>
      <c r="V56" s="83" t="e">
        <f t="shared" si="32"/>
        <v>#DIV/0!</v>
      </c>
      <c r="W56" s="83" t="e">
        <f t="shared" si="32"/>
        <v>#DIV/0!</v>
      </c>
      <c r="X56" s="83" t="e">
        <f t="shared" si="32"/>
        <v>#DIV/0!</v>
      </c>
      <c r="Y56" s="83" t="e">
        <f t="shared" si="32"/>
        <v>#DIV/0!</v>
      </c>
      <c r="Z56" s="83" t="e">
        <f t="shared" si="32"/>
        <v>#DIV/0!</v>
      </c>
      <c r="AA56" s="83" t="e">
        <f t="shared" si="32"/>
        <v>#DIV/0!</v>
      </c>
      <c r="AB56" s="83" t="e">
        <f t="shared" si="32"/>
        <v>#DIV/0!</v>
      </c>
      <c r="AC56" s="83" t="e">
        <f t="shared" si="32"/>
        <v>#DIV/0!</v>
      </c>
      <c r="AD56" s="83" t="e">
        <f t="shared" si="32"/>
        <v>#DIV/0!</v>
      </c>
      <c r="AE56" s="83" t="e">
        <f t="shared" si="32"/>
        <v>#DIV/0!</v>
      </c>
      <c r="AF56" s="83" t="e">
        <f t="shared" si="32"/>
        <v>#DIV/0!</v>
      </c>
      <c r="AG56" s="83" t="e">
        <f t="shared" si="32"/>
        <v>#DIV/0!</v>
      </c>
      <c r="AH56" s="83" t="e">
        <f t="shared" si="32"/>
        <v>#DIV/0!</v>
      </c>
      <c r="AI56" s="83" t="e">
        <f t="shared" si="32"/>
        <v>#DIV/0!</v>
      </c>
      <c r="AJ56" s="83" t="e">
        <f t="shared" ref="AJ56:BJ56" si="33">AI56+AJ63</f>
        <v>#DIV/0!</v>
      </c>
      <c r="AK56" s="83" t="e">
        <f t="shared" si="33"/>
        <v>#DIV/0!</v>
      </c>
      <c r="AL56" s="83" t="e">
        <f t="shared" si="33"/>
        <v>#DIV/0!</v>
      </c>
      <c r="AM56" s="83" t="e">
        <f t="shared" si="33"/>
        <v>#DIV/0!</v>
      </c>
      <c r="AN56" s="83" t="e">
        <f t="shared" si="33"/>
        <v>#DIV/0!</v>
      </c>
      <c r="AO56" s="83" t="e">
        <f t="shared" si="33"/>
        <v>#DIV/0!</v>
      </c>
      <c r="AP56" s="83" t="e">
        <f t="shared" si="33"/>
        <v>#DIV/0!</v>
      </c>
      <c r="AQ56" s="83" t="e">
        <f t="shared" si="33"/>
        <v>#DIV/0!</v>
      </c>
      <c r="AR56" s="83" t="e">
        <f t="shared" si="33"/>
        <v>#DIV/0!</v>
      </c>
      <c r="AS56" s="83" t="e">
        <f t="shared" si="33"/>
        <v>#DIV/0!</v>
      </c>
      <c r="AT56" s="83" t="e">
        <f t="shared" si="33"/>
        <v>#DIV/0!</v>
      </c>
      <c r="AU56" s="83" t="e">
        <f t="shared" si="33"/>
        <v>#DIV/0!</v>
      </c>
      <c r="AV56" s="83" t="e">
        <f t="shared" si="33"/>
        <v>#DIV/0!</v>
      </c>
      <c r="AW56" s="83" t="e">
        <f t="shared" si="33"/>
        <v>#DIV/0!</v>
      </c>
      <c r="AX56" s="83" t="e">
        <f t="shared" si="33"/>
        <v>#DIV/0!</v>
      </c>
      <c r="AY56" s="83" t="e">
        <f t="shared" si="33"/>
        <v>#DIV/0!</v>
      </c>
      <c r="AZ56" s="83" t="e">
        <f t="shared" si="33"/>
        <v>#DIV/0!</v>
      </c>
      <c r="BA56" s="83" t="e">
        <f t="shared" si="33"/>
        <v>#DIV/0!</v>
      </c>
      <c r="BB56" s="83" t="e">
        <f t="shared" si="33"/>
        <v>#DIV/0!</v>
      </c>
      <c r="BC56" s="83" t="e">
        <f t="shared" si="33"/>
        <v>#DIV/0!</v>
      </c>
      <c r="BD56" s="83" t="e">
        <f t="shared" si="33"/>
        <v>#DIV/0!</v>
      </c>
      <c r="BE56" s="83" t="e">
        <f t="shared" si="33"/>
        <v>#DIV/0!</v>
      </c>
      <c r="BF56" s="83" t="e">
        <f t="shared" si="33"/>
        <v>#DIV/0!</v>
      </c>
      <c r="BG56" s="83" t="e">
        <f t="shared" si="33"/>
        <v>#DIV/0!</v>
      </c>
      <c r="BH56" s="83" t="e">
        <f t="shared" si="33"/>
        <v>#DIV/0!</v>
      </c>
      <c r="BI56" s="83" t="e">
        <f t="shared" si="33"/>
        <v>#DIV/0!</v>
      </c>
      <c r="BJ56" s="83" t="e">
        <f t="shared" si="33"/>
        <v>#DIV/0!</v>
      </c>
      <c r="BK56" s="88"/>
    </row>
    <row r="57" spans="1:65" x14ac:dyDescent="0.35">
      <c r="A57" s="78" t="str">
        <f t="shared" si="27"/>
        <v>Example New build
(Please insert a brief description)</v>
      </c>
      <c r="B57" s="95">
        <f>'Dashboard 1'!F13+'Dashboard 1'!F14</f>
        <v>0</v>
      </c>
      <c r="C57" s="83" t="e">
        <f t="shared" si="28"/>
        <v>#DIV/0!</v>
      </c>
      <c r="D57" s="83" t="e">
        <f t="shared" ref="D57:AI57" si="34">C57+D64</f>
        <v>#DIV/0!</v>
      </c>
      <c r="E57" s="83" t="e">
        <f t="shared" si="34"/>
        <v>#DIV/0!</v>
      </c>
      <c r="F57" s="83" t="e">
        <f t="shared" si="34"/>
        <v>#DIV/0!</v>
      </c>
      <c r="G57" s="83" t="e">
        <f t="shared" si="34"/>
        <v>#DIV/0!</v>
      </c>
      <c r="H57" s="83" t="e">
        <f t="shared" si="34"/>
        <v>#DIV/0!</v>
      </c>
      <c r="I57" s="83" t="e">
        <f t="shared" si="34"/>
        <v>#DIV/0!</v>
      </c>
      <c r="J57" s="83" t="e">
        <f t="shared" si="34"/>
        <v>#DIV/0!</v>
      </c>
      <c r="K57" s="83" t="e">
        <f t="shared" si="34"/>
        <v>#DIV/0!</v>
      </c>
      <c r="L57" s="83" t="e">
        <f t="shared" si="34"/>
        <v>#DIV/0!</v>
      </c>
      <c r="M57" s="83" t="e">
        <f t="shared" si="34"/>
        <v>#DIV/0!</v>
      </c>
      <c r="N57" s="83" t="e">
        <f t="shared" si="34"/>
        <v>#DIV/0!</v>
      </c>
      <c r="O57" s="83" t="e">
        <f t="shared" si="34"/>
        <v>#DIV/0!</v>
      </c>
      <c r="P57" s="83" t="e">
        <f t="shared" si="34"/>
        <v>#DIV/0!</v>
      </c>
      <c r="Q57" s="83" t="e">
        <f t="shared" si="34"/>
        <v>#DIV/0!</v>
      </c>
      <c r="R57" s="83" t="e">
        <f t="shared" si="34"/>
        <v>#DIV/0!</v>
      </c>
      <c r="S57" s="83" t="e">
        <f t="shared" si="34"/>
        <v>#DIV/0!</v>
      </c>
      <c r="T57" s="83" t="e">
        <f t="shared" si="34"/>
        <v>#DIV/0!</v>
      </c>
      <c r="U57" s="83" t="e">
        <f t="shared" si="34"/>
        <v>#DIV/0!</v>
      </c>
      <c r="V57" s="83" t="e">
        <f t="shared" si="34"/>
        <v>#DIV/0!</v>
      </c>
      <c r="W57" s="83" t="e">
        <f t="shared" si="34"/>
        <v>#DIV/0!</v>
      </c>
      <c r="X57" s="83" t="e">
        <f t="shared" si="34"/>
        <v>#DIV/0!</v>
      </c>
      <c r="Y57" s="83" t="e">
        <f t="shared" si="34"/>
        <v>#DIV/0!</v>
      </c>
      <c r="Z57" s="83" t="e">
        <f t="shared" si="34"/>
        <v>#DIV/0!</v>
      </c>
      <c r="AA57" s="83" t="e">
        <f t="shared" si="34"/>
        <v>#DIV/0!</v>
      </c>
      <c r="AB57" s="83" t="e">
        <f t="shared" si="34"/>
        <v>#DIV/0!</v>
      </c>
      <c r="AC57" s="83" t="e">
        <f t="shared" si="34"/>
        <v>#DIV/0!</v>
      </c>
      <c r="AD57" s="83" t="e">
        <f t="shared" si="34"/>
        <v>#DIV/0!</v>
      </c>
      <c r="AE57" s="83" t="e">
        <f t="shared" si="34"/>
        <v>#DIV/0!</v>
      </c>
      <c r="AF57" s="83" t="e">
        <f t="shared" si="34"/>
        <v>#DIV/0!</v>
      </c>
      <c r="AG57" s="83" t="e">
        <f t="shared" si="34"/>
        <v>#DIV/0!</v>
      </c>
      <c r="AH57" s="83" t="e">
        <f t="shared" si="34"/>
        <v>#DIV/0!</v>
      </c>
      <c r="AI57" s="83" t="e">
        <f t="shared" si="34"/>
        <v>#DIV/0!</v>
      </c>
      <c r="AJ57" s="83" t="e">
        <f t="shared" ref="AJ57:BJ57" si="35">AI57+AJ64</f>
        <v>#DIV/0!</v>
      </c>
      <c r="AK57" s="83" t="e">
        <f t="shared" si="35"/>
        <v>#DIV/0!</v>
      </c>
      <c r="AL57" s="83" t="e">
        <f t="shared" si="35"/>
        <v>#DIV/0!</v>
      </c>
      <c r="AM57" s="83" t="e">
        <f t="shared" si="35"/>
        <v>#DIV/0!</v>
      </c>
      <c r="AN57" s="83" t="e">
        <f t="shared" si="35"/>
        <v>#DIV/0!</v>
      </c>
      <c r="AO57" s="83" t="e">
        <f t="shared" si="35"/>
        <v>#DIV/0!</v>
      </c>
      <c r="AP57" s="83" t="e">
        <f t="shared" si="35"/>
        <v>#DIV/0!</v>
      </c>
      <c r="AQ57" s="83" t="e">
        <f t="shared" si="35"/>
        <v>#DIV/0!</v>
      </c>
      <c r="AR57" s="83" t="e">
        <f t="shared" si="35"/>
        <v>#DIV/0!</v>
      </c>
      <c r="AS57" s="83" t="e">
        <f t="shared" si="35"/>
        <v>#DIV/0!</v>
      </c>
      <c r="AT57" s="83" t="e">
        <f t="shared" si="35"/>
        <v>#DIV/0!</v>
      </c>
      <c r="AU57" s="83" t="e">
        <f t="shared" si="35"/>
        <v>#DIV/0!</v>
      </c>
      <c r="AV57" s="83" t="e">
        <f t="shared" si="35"/>
        <v>#DIV/0!</v>
      </c>
      <c r="AW57" s="83" t="e">
        <f t="shared" si="35"/>
        <v>#DIV/0!</v>
      </c>
      <c r="AX57" s="83" t="e">
        <f t="shared" si="35"/>
        <v>#DIV/0!</v>
      </c>
      <c r="AY57" s="83" t="e">
        <f t="shared" si="35"/>
        <v>#DIV/0!</v>
      </c>
      <c r="AZ57" s="83" t="e">
        <f t="shared" si="35"/>
        <v>#DIV/0!</v>
      </c>
      <c r="BA57" s="83" t="e">
        <f t="shared" si="35"/>
        <v>#DIV/0!</v>
      </c>
      <c r="BB57" s="83" t="e">
        <f t="shared" si="35"/>
        <v>#DIV/0!</v>
      </c>
      <c r="BC57" s="83" t="e">
        <f t="shared" si="35"/>
        <v>#DIV/0!</v>
      </c>
      <c r="BD57" s="83" t="e">
        <f t="shared" si="35"/>
        <v>#DIV/0!</v>
      </c>
      <c r="BE57" s="83" t="e">
        <f t="shared" si="35"/>
        <v>#DIV/0!</v>
      </c>
      <c r="BF57" s="83" t="e">
        <f t="shared" si="35"/>
        <v>#DIV/0!</v>
      </c>
      <c r="BG57" s="83" t="e">
        <f t="shared" si="35"/>
        <v>#DIV/0!</v>
      </c>
      <c r="BH57" s="83" t="e">
        <f t="shared" si="35"/>
        <v>#DIV/0!</v>
      </c>
      <c r="BI57" s="83" t="e">
        <f t="shared" si="35"/>
        <v>#DIV/0!</v>
      </c>
      <c r="BJ57" s="83" t="e">
        <f t="shared" si="35"/>
        <v>#DIV/0!</v>
      </c>
      <c r="BK57" s="88"/>
    </row>
    <row r="58" spans="1:65" x14ac:dyDescent="0.35">
      <c r="A58" s="240" t="str">
        <f t="shared" si="27"/>
        <v>Please insert a brief description</v>
      </c>
      <c r="B58" s="95">
        <f>'Dashboard 1'!G13+'Dashboard 1'!G14</f>
        <v>0</v>
      </c>
      <c r="C58" s="83" t="e">
        <f t="shared" si="28"/>
        <v>#DIV/0!</v>
      </c>
      <c r="D58" s="83" t="e">
        <f t="shared" ref="D58:AI59" si="36">C58+D65</f>
        <v>#DIV/0!</v>
      </c>
      <c r="E58" s="83" t="e">
        <f t="shared" si="36"/>
        <v>#DIV/0!</v>
      </c>
      <c r="F58" s="83" t="e">
        <f t="shared" si="36"/>
        <v>#DIV/0!</v>
      </c>
      <c r="G58" s="83" t="e">
        <f t="shared" si="36"/>
        <v>#DIV/0!</v>
      </c>
      <c r="H58" s="83" t="e">
        <f t="shared" si="36"/>
        <v>#DIV/0!</v>
      </c>
      <c r="I58" s="83" t="e">
        <f t="shared" si="36"/>
        <v>#DIV/0!</v>
      </c>
      <c r="J58" s="83" t="e">
        <f t="shared" si="36"/>
        <v>#DIV/0!</v>
      </c>
      <c r="K58" s="83" t="e">
        <f t="shared" si="36"/>
        <v>#DIV/0!</v>
      </c>
      <c r="L58" s="83" t="e">
        <f t="shared" si="36"/>
        <v>#DIV/0!</v>
      </c>
      <c r="M58" s="83" t="e">
        <f t="shared" si="36"/>
        <v>#DIV/0!</v>
      </c>
      <c r="N58" s="83" t="e">
        <f t="shared" si="36"/>
        <v>#DIV/0!</v>
      </c>
      <c r="O58" s="83" t="e">
        <f t="shared" si="36"/>
        <v>#DIV/0!</v>
      </c>
      <c r="P58" s="83" t="e">
        <f t="shared" si="36"/>
        <v>#DIV/0!</v>
      </c>
      <c r="Q58" s="83" t="e">
        <f t="shared" si="36"/>
        <v>#DIV/0!</v>
      </c>
      <c r="R58" s="83" t="e">
        <f t="shared" si="36"/>
        <v>#DIV/0!</v>
      </c>
      <c r="S58" s="83" t="e">
        <f t="shared" si="36"/>
        <v>#DIV/0!</v>
      </c>
      <c r="T58" s="83" t="e">
        <f t="shared" si="36"/>
        <v>#DIV/0!</v>
      </c>
      <c r="U58" s="83" t="e">
        <f t="shared" si="36"/>
        <v>#DIV/0!</v>
      </c>
      <c r="V58" s="83" t="e">
        <f t="shared" si="36"/>
        <v>#DIV/0!</v>
      </c>
      <c r="W58" s="83" t="e">
        <f t="shared" si="36"/>
        <v>#DIV/0!</v>
      </c>
      <c r="X58" s="83" t="e">
        <f t="shared" si="36"/>
        <v>#DIV/0!</v>
      </c>
      <c r="Y58" s="83" t="e">
        <f t="shared" si="36"/>
        <v>#DIV/0!</v>
      </c>
      <c r="Z58" s="83" t="e">
        <f t="shared" si="36"/>
        <v>#DIV/0!</v>
      </c>
      <c r="AA58" s="83" t="e">
        <f t="shared" si="36"/>
        <v>#DIV/0!</v>
      </c>
      <c r="AB58" s="83" t="e">
        <f t="shared" si="36"/>
        <v>#DIV/0!</v>
      </c>
      <c r="AC58" s="83" t="e">
        <f t="shared" si="36"/>
        <v>#DIV/0!</v>
      </c>
      <c r="AD58" s="83" t="e">
        <f t="shared" si="36"/>
        <v>#DIV/0!</v>
      </c>
      <c r="AE58" s="83" t="e">
        <f t="shared" si="36"/>
        <v>#DIV/0!</v>
      </c>
      <c r="AF58" s="83" t="e">
        <f t="shared" si="36"/>
        <v>#DIV/0!</v>
      </c>
      <c r="AG58" s="83" t="e">
        <f t="shared" si="36"/>
        <v>#DIV/0!</v>
      </c>
      <c r="AH58" s="83" t="e">
        <f t="shared" si="36"/>
        <v>#DIV/0!</v>
      </c>
      <c r="AI58" s="83" t="e">
        <f t="shared" si="36"/>
        <v>#DIV/0!</v>
      </c>
      <c r="AJ58" s="83" t="e">
        <f t="shared" ref="AJ58:BJ58" si="37">AI58+AJ65</f>
        <v>#DIV/0!</v>
      </c>
      <c r="AK58" s="83" t="e">
        <f t="shared" si="37"/>
        <v>#DIV/0!</v>
      </c>
      <c r="AL58" s="83" t="e">
        <f t="shared" si="37"/>
        <v>#DIV/0!</v>
      </c>
      <c r="AM58" s="83" t="e">
        <f t="shared" si="37"/>
        <v>#DIV/0!</v>
      </c>
      <c r="AN58" s="83" t="e">
        <f t="shared" si="37"/>
        <v>#DIV/0!</v>
      </c>
      <c r="AO58" s="83" t="e">
        <f t="shared" si="37"/>
        <v>#DIV/0!</v>
      </c>
      <c r="AP58" s="83" t="e">
        <f t="shared" si="37"/>
        <v>#DIV/0!</v>
      </c>
      <c r="AQ58" s="83" t="e">
        <f t="shared" si="37"/>
        <v>#DIV/0!</v>
      </c>
      <c r="AR58" s="83" t="e">
        <f t="shared" si="37"/>
        <v>#DIV/0!</v>
      </c>
      <c r="AS58" s="83" t="e">
        <f t="shared" si="37"/>
        <v>#DIV/0!</v>
      </c>
      <c r="AT58" s="83" t="e">
        <f t="shared" si="37"/>
        <v>#DIV/0!</v>
      </c>
      <c r="AU58" s="83" t="e">
        <f t="shared" si="37"/>
        <v>#DIV/0!</v>
      </c>
      <c r="AV58" s="83" t="e">
        <f t="shared" si="37"/>
        <v>#DIV/0!</v>
      </c>
      <c r="AW58" s="83" t="e">
        <f t="shared" si="37"/>
        <v>#DIV/0!</v>
      </c>
      <c r="AX58" s="83" t="e">
        <f t="shared" si="37"/>
        <v>#DIV/0!</v>
      </c>
      <c r="AY58" s="83" t="e">
        <f t="shared" si="37"/>
        <v>#DIV/0!</v>
      </c>
      <c r="AZ58" s="83" t="e">
        <f t="shared" si="37"/>
        <v>#DIV/0!</v>
      </c>
      <c r="BA58" s="83" t="e">
        <f t="shared" si="37"/>
        <v>#DIV/0!</v>
      </c>
      <c r="BB58" s="83" t="e">
        <f t="shared" si="37"/>
        <v>#DIV/0!</v>
      </c>
      <c r="BC58" s="83" t="e">
        <f t="shared" si="37"/>
        <v>#DIV/0!</v>
      </c>
      <c r="BD58" s="83" t="e">
        <f t="shared" si="37"/>
        <v>#DIV/0!</v>
      </c>
      <c r="BE58" s="83" t="e">
        <f t="shared" si="37"/>
        <v>#DIV/0!</v>
      </c>
      <c r="BF58" s="83" t="e">
        <f t="shared" si="37"/>
        <v>#DIV/0!</v>
      </c>
      <c r="BG58" s="83" t="e">
        <f t="shared" si="37"/>
        <v>#DIV/0!</v>
      </c>
      <c r="BH58" s="83" t="e">
        <f t="shared" si="37"/>
        <v>#DIV/0!</v>
      </c>
      <c r="BI58" s="83" t="e">
        <f t="shared" si="37"/>
        <v>#DIV/0!</v>
      </c>
      <c r="BJ58" s="83" t="e">
        <f t="shared" si="37"/>
        <v>#DIV/0!</v>
      </c>
      <c r="BK58" s="241"/>
    </row>
    <row r="59" spans="1:65" x14ac:dyDescent="0.35">
      <c r="A59" s="240" t="str">
        <f t="shared" si="27"/>
        <v>Please insert a brief description (2)</v>
      </c>
      <c r="B59" s="236">
        <f>'Dashboard 1'!H13+'Dashboard 1'!H14</f>
        <v>0</v>
      </c>
      <c r="C59" s="83" t="e">
        <f t="shared" si="28"/>
        <v>#DIV/0!</v>
      </c>
      <c r="D59" s="83" t="e">
        <f t="shared" si="36"/>
        <v>#DIV/0!</v>
      </c>
      <c r="E59" s="83" t="e">
        <f t="shared" ref="E59" si="38">D59+E66</f>
        <v>#DIV/0!</v>
      </c>
      <c r="F59" s="83" t="e">
        <f t="shared" ref="F59" si="39">E59+F66</f>
        <v>#DIV/0!</v>
      </c>
      <c r="G59" s="83" t="e">
        <f t="shared" ref="G59" si="40">F59+G66</f>
        <v>#DIV/0!</v>
      </c>
      <c r="H59" s="83" t="e">
        <f t="shared" ref="H59" si="41">G59+H66</f>
        <v>#DIV/0!</v>
      </c>
      <c r="I59" s="83" t="e">
        <f t="shared" ref="I59" si="42">H59+I66</f>
        <v>#DIV/0!</v>
      </c>
      <c r="J59" s="83" t="e">
        <f t="shared" ref="J59" si="43">I59+J66</f>
        <v>#DIV/0!</v>
      </c>
      <c r="K59" s="83" t="e">
        <f t="shared" ref="K59" si="44">J59+K66</f>
        <v>#DIV/0!</v>
      </c>
      <c r="L59" s="83" t="e">
        <f t="shared" ref="L59" si="45">K59+L66</f>
        <v>#DIV/0!</v>
      </c>
      <c r="M59" s="83" t="e">
        <f t="shared" ref="M59" si="46">L59+M66</f>
        <v>#DIV/0!</v>
      </c>
      <c r="N59" s="83" t="e">
        <f t="shared" ref="N59" si="47">M59+N66</f>
        <v>#DIV/0!</v>
      </c>
      <c r="O59" s="83" t="e">
        <f t="shared" ref="O59" si="48">N59+O66</f>
        <v>#DIV/0!</v>
      </c>
      <c r="P59" s="83" t="e">
        <f t="shared" ref="P59" si="49">O59+P66</f>
        <v>#DIV/0!</v>
      </c>
      <c r="Q59" s="83" t="e">
        <f t="shared" ref="Q59" si="50">P59+Q66</f>
        <v>#DIV/0!</v>
      </c>
      <c r="R59" s="83" t="e">
        <f t="shared" si="36"/>
        <v>#DIV/0!</v>
      </c>
      <c r="S59" s="83" t="e">
        <f t="shared" si="36"/>
        <v>#DIV/0!</v>
      </c>
      <c r="T59" s="83" t="e">
        <f t="shared" si="36"/>
        <v>#DIV/0!</v>
      </c>
      <c r="U59" s="83" t="e">
        <f t="shared" ref="U59" si="51">T59+U66</f>
        <v>#DIV/0!</v>
      </c>
      <c r="V59" s="83" t="e">
        <f t="shared" ref="V59" si="52">U59+V66</f>
        <v>#DIV/0!</v>
      </c>
      <c r="W59" s="83" t="e">
        <f t="shared" ref="W59" si="53">V59+W66</f>
        <v>#DIV/0!</v>
      </c>
      <c r="X59" s="83" t="e">
        <f t="shared" ref="X59" si="54">W59+X66</f>
        <v>#DIV/0!</v>
      </c>
      <c r="Y59" s="83" t="e">
        <f t="shared" ref="Y59" si="55">X59+Y66</f>
        <v>#DIV/0!</v>
      </c>
      <c r="Z59" s="83" t="e">
        <f t="shared" ref="Z59" si="56">Y59+Z66</f>
        <v>#DIV/0!</v>
      </c>
      <c r="AA59" s="83" t="e">
        <f t="shared" ref="AA59" si="57">Z59+AA66</f>
        <v>#DIV/0!</v>
      </c>
      <c r="AB59" s="83" t="e">
        <f t="shared" ref="AB59" si="58">AA59+AB66</f>
        <v>#DIV/0!</v>
      </c>
      <c r="AC59" s="83" t="e">
        <f t="shared" ref="AC59" si="59">AB59+AC66</f>
        <v>#DIV/0!</v>
      </c>
      <c r="AD59" s="83" t="e">
        <f t="shared" ref="AD59" si="60">AC59+AD66</f>
        <v>#DIV/0!</v>
      </c>
      <c r="AE59" s="83" t="e">
        <f t="shared" ref="AE59" si="61">AD59+AE66</f>
        <v>#DIV/0!</v>
      </c>
      <c r="AF59" s="83" t="e">
        <f t="shared" ref="AF59" si="62">AE59+AF66</f>
        <v>#DIV/0!</v>
      </c>
      <c r="AG59" s="83" t="e">
        <f t="shared" ref="AG59" si="63">AF59+AG66</f>
        <v>#DIV/0!</v>
      </c>
      <c r="AH59" s="83" t="e">
        <f t="shared" ref="AH59" si="64">AG59+AH66</f>
        <v>#DIV/0!</v>
      </c>
      <c r="AI59" s="83" t="e">
        <f t="shared" ref="AI59" si="65">AH59+AI66</f>
        <v>#DIV/0!</v>
      </c>
      <c r="AJ59" s="83" t="e">
        <f t="shared" ref="AJ59" si="66">AI59+AJ66</f>
        <v>#DIV/0!</v>
      </c>
      <c r="AK59" s="83" t="e">
        <f t="shared" ref="AK59" si="67">AJ59+AK66</f>
        <v>#DIV/0!</v>
      </c>
      <c r="AL59" s="83" t="e">
        <f t="shared" ref="AL59" si="68">AK59+AL66</f>
        <v>#DIV/0!</v>
      </c>
      <c r="AM59" s="83" t="e">
        <f t="shared" ref="AM59" si="69">AL59+AM66</f>
        <v>#DIV/0!</v>
      </c>
      <c r="AN59" s="83" t="e">
        <f t="shared" ref="AN59" si="70">AM59+AN66</f>
        <v>#DIV/0!</v>
      </c>
      <c r="AO59" s="83" t="e">
        <f t="shared" ref="AO59" si="71">AN59+AO66</f>
        <v>#DIV/0!</v>
      </c>
      <c r="AP59" s="83" t="e">
        <f t="shared" ref="AP59" si="72">AO59+AP66</f>
        <v>#DIV/0!</v>
      </c>
      <c r="AQ59" s="83" t="e">
        <f t="shared" ref="AQ59" si="73">AP59+AQ66</f>
        <v>#DIV/0!</v>
      </c>
      <c r="AR59" s="83" t="e">
        <f t="shared" ref="AR59" si="74">AQ59+AR66</f>
        <v>#DIV/0!</v>
      </c>
      <c r="AS59" s="83" t="e">
        <f t="shared" ref="AS59" si="75">AR59+AS66</f>
        <v>#DIV/0!</v>
      </c>
      <c r="AT59" s="83" t="e">
        <f t="shared" ref="AT59" si="76">AS59+AT66</f>
        <v>#DIV/0!</v>
      </c>
      <c r="AU59" s="83" t="e">
        <f t="shared" ref="AU59" si="77">AT59+AU66</f>
        <v>#DIV/0!</v>
      </c>
      <c r="AV59" s="83" t="e">
        <f t="shared" ref="AV59" si="78">AU59+AV66</f>
        <v>#DIV/0!</v>
      </c>
      <c r="AW59" s="83" t="e">
        <f t="shared" ref="AW59" si="79">AV59+AW66</f>
        <v>#DIV/0!</v>
      </c>
      <c r="AX59" s="83" t="e">
        <f t="shared" ref="AX59" si="80">AW59+AX66</f>
        <v>#DIV/0!</v>
      </c>
      <c r="AY59" s="83" t="e">
        <f t="shared" ref="AY59" si="81">AX59+AY66</f>
        <v>#DIV/0!</v>
      </c>
      <c r="AZ59" s="83" t="e">
        <f t="shared" ref="AZ59" si="82">AY59+AZ66</f>
        <v>#DIV/0!</v>
      </c>
      <c r="BA59" s="83" t="e">
        <f t="shared" ref="BA59" si="83">AZ59+BA66</f>
        <v>#DIV/0!</v>
      </c>
      <c r="BB59" s="83" t="e">
        <f t="shared" ref="BB59" si="84">BA59+BB66</f>
        <v>#DIV/0!</v>
      </c>
      <c r="BC59" s="83" t="e">
        <f t="shared" ref="BC59" si="85">BB59+BC66</f>
        <v>#DIV/0!</v>
      </c>
      <c r="BD59" s="83" t="e">
        <f t="shared" ref="BD59" si="86">BC59+BD66</f>
        <v>#DIV/0!</v>
      </c>
      <c r="BE59" s="83" t="e">
        <f t="shared" ref="BE59" si="87">BD59+BE66</f>
        <v>#DIV/0!</v>
      </c>
      <c r="BF59" s="83" t="e">
        <f t="shared" ref="BF59" si="88">BE59+BF66</f>
        <v>#DIV/0!</v>
      </c>
      <c r="BG59" s="83" t="e">
        <f t="shared" ref="BG59" si="89">BF59+BG66</f>
        <v>#DIV/0!</v>
      </c>
      <c r="BH59" s="83" t="e">
        <f t="shared" ref="BH59" si="90">BG59+BH66</f>
        <v>#DIV/0!</v>
      </c>
      <c r="BI59" s="83" t="e">
        <f t="shared" ref="BI59" si="91">BH59+BI66</f>
        <v>#DIV/0!</v>
      </c>
      <c r="BJ59" s="83" t="e">
        <f t="shared" ref="BJ59" si="92">BI59+BJ66</f>
        <v>#DIV/0!</v>
      </c>
      <c r="BK59" s="241"/>
    </row>
    <row r="60" spans="1:65" ht="49.5" customHeight="1" x14ac:dyDescent="0.35">
      <c r="A60" s="85" t="s">
        <v>95</v>
      </c>
      <c r="B60" s="86" t="s">
        <v>99</v>
      </c>
      <c r="C60" s="79" t="s">
        <v>96</v>
      </c>
      <c r="D60" s="79" t="s">
        <v>96</v>
      </c>
      <c r="E60" s="79" t="s">
        <v>96</v>
      </c>
      <c r="F60" s="79" t="s">
        <v>96</v>
      </c>
      <c r="G60" s="79" t="s">
        <v>96</v>
      </c>
      <c r="H60" s="79" t="s">
        <v>96</v>
      </c>
      <c r="I60" s="79" t="s">
        <v>96</v>
      </c>
      <c r="J60" s="79" t="s">
        <v>96</v>
      </c>
      <c r="K60" s="79" t="s">
        <v>96</v>
      </c>
      <c r="L60" s="79" t="s">
        <v>96</v>
      </c>
      <c r="M60" s="79" t="s">
        <v>96</v>
      </c>
      <c r="N60" s="79" t="s">
        <v>96</v>
      </c>
      <c r="O60" s="79" t="s">
        <v>96</v>
      </c>
      <c r="P60" s="79" t="s">
        <v>96</v>
      </c>
      <c r="Q60" s="79" t="s">
        <v>96</v>
      </c>
      <c r="R60" s="80" t="s">
        <v>97</v>
      </c>
      <c r="S60" s="79" t="s">
        <v>96</v>
      </c>
      <c r="T60" s="79" t="s">
        <v>96</v>
      </c>
      <c r="U60" s="79" t="s">
        <v>96</v>
      </c>
      <c r="V60" s="79" t="s">
        <v>96</v>
      </c>
      <c r="W60" s="79" t="s">
        <v>96</v>
      </c>
      <c r="X60" s="79" t="s">
        <v>96</v>
      </c>
      <c r="Y60" s="79" t="s">
        <v>96</v>
      </c>
      <c r="Z60" s="79" t="s">
        <v>96</v>
      </c>
      <c r="AA60" s="79" t="s">
        <v>96</v>
      </c>
      <c r="AB60" s="79" t="s">
        <v>96</v>
      </c>
      <c r="AC60" s="79" t="s">
        <v>96</v>
      </c>
      <c r="AD60" s="79" t="s">
        <v>96</v>
      </c>
      <c r="AE60" s="79" t="s">
        <v>96</v>
      </c>
      <c r="AF60" s="79" t="s">
        <v>96</v>
      </c>
      <c r="AG60" s="80" t="s">
        <v>97</v>
      </c>
      <c r="AH60" s="79" t="s">
        <v>96</v>
      </c>
      <c r="AI60" s="79" t="s">
        <v>96</v>
      </c>
      <c r="AJ60" s="79" t="s">
        <v>96</v>
      </c>
      <c r="AK60" s="79" t="s">
        <v>96</v>
      </c>
      <c r="AL60" s="79" t="s">
        <v>96</v>
      </c>
      <c r="AM60" s="79" t="s">
        <v>96</v>
      </c>
      <c r="AN60" s="79" t="s">
        <v>96</v>
      </c>
      <c r="AO60" s="79" t="s">
        <v>96</v>
      </c>
      <c r="AP60" s="79" t="s">
        <v>96</v>
      </c>
      <c r="AQ60" s="79" t="s">
        <v>96</v>
      </c>
      <c r="AR60" s="79" t="s">
        <v>96</v>
      </c>
      <c r="AS60" s="79" t="s">
        <v>96</v>
      </c>
      <c r="AT60" s="79" t="s">
        <v>96</v>
      </c>
      <c r="AU60" s="79" t="s">
        <v>96</v>
      </c>
      <c r="AV60" s="80" t="s">
        <v>97</v>
      </c>
      <c r="AW60" s="79" t="s">
        <v>96</v>
      </c>
      <c r="AX60" s="79" t="s">
        <v>96</v>
      </c>
      <c r="AY60" s="79" t="s">
        <v>96</v>
      </c>
      <c r="AZ60" s="79" t="s">
        <v>96</v>
      </c>
      <c r="BA60" s="79" t="s">
        <v>96</v>
      </c>
      <c r="BB60" s="79" t="s">
        <v>96</v>
      </c>
      <c r="BC60" s="79" t="s">
        <v>96</v>
      </c>
      <c r="BD60" s="79" t="s">
        <v>96</v>
      </c>
      <c r="BE60" s="79" t="s">
        <v>96</v>
      </c>
      <c r="BF60" s="79" t="s">
        <v>96</v>
      </c>
      <c r="BG60" s="79" t="s">
        <v>96</v>
      </c>
      <c r="BH60" s="79" t="s">
        <v>96</v>
      </c>
      <c r="BI60" s="79" t="s">
        <v>96</v>
      </c>
      <c r="BJ60" s="79" t="s">
        <v>96</v>
      </c>
      <c r="BK60" s="81" t="s">
        <v>98</v>
      </c>
    </row>
    <row r="61" spans="1:65" x14ac:dyDescent="0.35">
      <c r="A61" s="57" t="str">
        <f>A54</f>
        <v>Example Minor refurbishment
(Please insert a brief description)</v>
      </c>
      <c r="B61" s="82">
        <v>0</v>
      </c>
      <c r="C61" s="83" t="e">
        <f>'Dashboard 1'!C19/'Dashboard 1'!C6</f>
        <v>#DIV/0!</v>
      </c>
      <c r="D61" s="83" t="e">
        <f>$C$61</f>
        <v>#DIV/0!</v>
      </c>
      <c r="E61" s="83" t="e">
        <f t="shared" ref="E61:BJ61" si="93">$C$61</f>
        <v>#DIV/0!</v>
      </c>
      <c r="F61" s="83" t="e">
        <f t="shared" si="93"/>
        <v>#DIV/0!</v>
      </c>
      <c r="G61" s="83" t="e">
        <f t="shared" si="93"/>
        <v>#DIV/0!</v>
      </c>
      <c r="H61" s="83" t="e">
        <f t="shared" si="93"/>
        <v>#DIV/0!</v>
      </c>
      <c r="I61" s="83" t="e">
        <f t="shared" si="93"/>
        <v>#DIV/0!</v>
      </c>
      <c r="J61" s="83" t="e">
        <f t="shared" si="93"/>
        <v>#DIV/0!</v>
      </c>
      <c r="K61" s="83" t="e">
        <f t="shared" si="93"/>
        <v>#DIV/0!</v>
      </c>
      <c r="L61" s="83" t="e">
        <f t="shared" si="93"/>
        <v>#DIV/0!</v>
      </c>
      <c r="M61" s="83" t="e">
        <f t="shared" si="93"/>
        <v>#DIV/0!</v>
      </c>
      <c r="N61" s="83" t="e">
        <f t="shared" si="93"/>
        <v>#DIV/0!</v>
      </c>
      <c r="O61" s="83" t="e">
        <f t="shared" si="93"/>
        <v>#DIV/0!</v>
      </c>
      <c r="P61" s="83" t="e">
        <f t="shared" si="93"/>
        <v>#DIV/0!</v>
      </c>
      <c r="Q61" s="83" t="e">
        <f t="shared" si="93"/>
        <v>#DIV/0!</v>
      </c>
      <c r="R61" s="83" t="e">
        <f>Q61+('Dashboard 1'!C15/3)</f>
        <v>#DIV/0!</v>
      </c>
      <c r="S61" s="83" t="e">
        <f t="shared" si="93"/>
        <v>#DIV/0!</v>
      </c>
      <c r="T61" s="83" t="e">
        <f t="shared" si="93"/>
        <v>#DIV/0!</v>
      </c>
      <c r="U61" s="83" t="e">
        <f t="shared" si="93"/>
        <v>#DIV/0!</v>
      </c>
      <c r="V61" s="83" t="e">
        <f t="shared" si="93"/>
        <v>#DIV/0!</v>
      </c>
      <c r="W61" s="83" t="e">
        <f t="shared" si="93"/>
        <v>#DIV/0!</v>
      </c>
      <c r="X61" s="83" t="e">
        <f t="shared" si="93"/>
        <v>#DIV/0!</v>
      </c>
      <c r="Y61" s="83" t="e">
        <f t="shared" si="93"/>
        <v>#DIV/0!</v>
      </c>
      <c r="Z61" s="83" t="e">
        <f t="shared" si="93"/>
        <v>#DIV/0!</v>
      </c>
      <c r="AA61" s="83" t="e">
        <f t="shared" si="93"/>
        <v>#DIV/0!</v>
      </c>
      <c r="AB61" s="83" t="e">
        <f t="shared" si="93"/>
        <v>#DIV/0!</v>
      </c>
      <c r="AC61" s="83" t="e">
        <f t="shared" si="93"/>
        <v>#DIV/0!</v>
      </c>
      <c r="AD61" s="83" t="e">
        <f t="shared" si="93"/>
        <v>#DIV/0!</v>
      </c>
      <c r="AE61" s="83" t="e">
        <f t="shared" si="93"/>
        <v>#DIV/0!</v>
      </c>
      <c r="AF61" s="83" t="e">
        <f t="shared" si="93"/>
        <v>#DIV/0!</v>
      </c>
      <c r="AG61" s="83" t="e">
        <f>$R61</f>
        <v>#DIV/0!</v>
      </c>
      <c r="AH61" s="83" t="e">
        <f t="shared" si="93"/>
        <v>#DIV/0!</v>
      </c>
      <c r="AI61" s="83" t="e">
        <f t="shared" si="93"/>
        <v>#DIV/0!</v>
      </c>
      <c r="AJ61" s="83" t="e">
        <f t="shared" si="93"/>
        <v>#DIV/0!</v>
      </c>
      <c r="AK61" s="83" t="e">
        <f t="shared" si="93"/>
        <v>#DIV/0!</v>
      </c>
      <c r="AL61" s="83" t="e">
        <f t="shared" si="93"/>
        <v>#DIV/0!</v>
      </c>
      <c r="AM61" s="83" t="e">
        <f t="shared" si="93"/>
        <v>#DIV/0!</v>
      </c>
      <c r="AN61" s="83" t="e">
        <f t="shared" si="93"/>
        <v>#DIV/0!</v>
      </c>
      <c r="AO61" s="83" t="e">
        <f t="shared" si="93"/>
        <v>#DIV/0!</v>
      </c>
      <c r="AP61" s="83" t="e">
        <f t="shared" si="93"/>
        <v>#DIV/0!</v>
      </c>
      <c r="AQ61" s="83" t="e">
        <f t="shared" si="93"/>
        <v>#DIV/0!</v>
      </c>
      <c r="AR61" s="83" t="e">
        <f t="shared" si="93"/>
        <v>#DIV/0!</v>
      </c>
      <c r="AS61" s="83" t="e">
        <f t="shared" si="93"/>
        <v>#DIV/0!</v>
      </c>
      <c r="AT61" s="83" t="e">
        <f t="shared" si="93"/>
        <v>#DIV/0!</v>
      </c>
      <c r="AU61" s="83" t="e">
        <f t="shared" si="93"/>
        <v>#DIV/0!</v>
      </c>
      <c r="AV61" s="83" t="e">
        <f>$R61</f>
        <v>#DIV/0!</v>
      </c>
      <c r="AW61" s="83" t="e">
        <f t="shared" si="93"/>
        <v>#DIV/0!</v>
      </c>
      <c r="AX61" s="83" t="e">
        <f t="shared" si="93"/>
        <v>#DIV/0!</v>
      </c>
      <c r="AY61" s="83" t="e">
        <f t="shared" si="93"/>
        <v>#DIV/0!</v>
      </c>
      <c r="AZ61" s="83" t="e">
        <f t="shared" si="93"/>
        <v>#DIV/0!</v>
      </c>
      <c r="BA61" s="83" t="e">
        <f t="shared" si="93"/>
        <v>#DIV/0!</v>
      </c>
      <c r="BB61" s="83" t="e">
        <f t="shared" si="93"/>
        <v>#DIV/0!</v>
      </c>
      <c r="BC61" s="83" t="e">
        <f t="shared" si="93"/>
        <v>#DIV/0!</v>
      </c>
      <c r="BD61" s="83" t="e">
        <f t="shared" si="93"/>
        <v>#DIV/0!</v>
      </c>
      <c r="BE61" s="83" t="e">
        <f t="shared" si="93"/>
        <v>#DIV/0!</v>
      </c>
      <c r="BF61" s="83" t="e">
        <f t="shared" si="93"/>
        <v>#DIV/0!</v>
      </c>
      <c r="BG61" s="83" t="e">
        <f t="shared" si="93"/>
        <v>#DIV/0!</v>
      </c>
      <c r="BH61" s="83" t="e">
        <f t="shared" si="93"/>
        <v>#DIV/0!</v>
      </c>
      <c r="BI61" s="83" t="e">
        <f t="shared" si="93"/>
        <v>#DIV/0!</v>
      </c>
      <c r="BJ61" s="83" t="e">
        <f t="shared" si="93"/>
        <v>#DIV/0!</v>
      </c>
      <c r="BK61" s="58"/>
    </row>
    <row r="62" spans="1:65" x14ac:dyDescent="0.35">
      <c r="A62" s="57" t="str">
        <f>A55</f>
        <v>Example Major refurbishment
(Please insert a brief description)</v>
      </c>
      <c r="B62" s="54">
        <v>0</v>
      </c>
      <c r="C62" s="83" t="e">
        <f>'Dashboard 1'!D19/'Dashboard 1'!D6</f>
        <v>#DIV/0!</v>
      </c>
      <c r="D62" s="83" t="e">
        <f>$C$62</f>
        <v>#DIV/0!</v>
      </c>
      <c r="E62" s="83" t="e">
        <f t="shared" ref="E62:BJ62" si="94">$C$62</f>
        <v>#DIV/0!</v>
      </c>
      <c r="F62" s="83" t="e">
        <f t="shared" si="94"/>
        <v>#DIV/0!</v>
      </c>
      <c r="G62" s="83" t="e">
        <f t="shared" si="94"/>
        <v>#DIV/0!</v>
      </c>
      <c r="H62" s="83" t="e">
        <f t="shared" si="94"/>
        <v>#DIV/0!</v>
      </c>
      <c r="I62" s="83" t="e">
        <f t="shared" si="94"/>
        <v>#DIV/0!</v>
      </c>
      <c r="J62" s="83" t="e">
        <f t="shared" si="94"/>
        <v>#DIV/0!</v>
      </c>
      <c r="K62" s="83" t="e">
        <f t="shared" si="94"/>
        <v>#DIV/0!</v>
      </c>
      <c r="L62" s="83" t="e">
        <f t="shared" si="94"/>
        <v>#DIV/0!</v>
      </c>
      <c r="M62" s="83" t="e">
        <f t="shared" si="94"/>
        <v>#DIV/0!</v>
      </c>
      <c r="N62" s="83" t="e">
        <f t="shared" si="94"/>
        <v>#DIV/0!</v>
      </c>
      <c r="O62" s="83" t="e">
        <f t="shared" si="94"/>
        <v>#DIV/0!</v>
      </c>
      <c r="P62" s="83" t="e">
        <f t="shared" si="94"/>
        <v>#DIV/0!</v>
      </c>
      <c r="Q62" s="83" t="e">
        <f t="shared" si="94"/>
        <v>#DIV/0!</v>
      </c>
      <c r="R62" s="83" t="e">
        <f>Q62+('Dashboard 1'!D15/3)</f>
        <v>#DIV/0!</v>
      </c>
      <c r="S62" s="83" t="e">
        <f t="shared" si="94"/>
        <v>#DIV/0!</v>
      </c>
      <c r="T62" s="83" t="e">
        <f t="shared" si="94"/>
        <v>#DIV/0!</v>
      </c>
      <c r="U62" s="83" t="e">
        <f t="shared" si="94"/>
        <v>#DIV/0!</v>
      </c>
      <c r="V62" s="83" t="e">
        <f t="shared" si="94"/>
        <v>#DIV/0!</v>
      </c>
      <c r="W62" s="83" t="e">
        <f t="shared" si="94"/>
        <v>#DIV/0!</v>
      </c>
      <c r="X62" s="83" t="e">
        <f t="shared" si="94"/>
        <v>#DIV/0!</v>
      </c>
      <c r="Y62" s="83" t="e">
        <f t="shared" si="94"/>
        <v>#DIV/0!</v>
      </c>
      <c r="Z62" s="83" t="e">
        <f t="shared" si="94"/>
        <v>#DIV/0!</v>
      </c>
      <c r="AA62" s="83" t="e">
        <f t="shared" si="94"/>
        <v>#DIV/0!</v>
      </c>
      <c r="AB62" s="83" t="e">
        <f t="shared" si="94"/>
        <v>#DIV/0!</v>
      </c>
      <c r="AC62" s="83" t="e">
        <f t="shared" si="94"/>
        <v>#DIV/0!</v>
      </c>
      <c r="AD62" s="83" t="e">
        <f t="shared" si="94"/>
        <v>#DIV/0!</v>
      </c>
      <c r="AE62" s="83" t="e">
        <f t="shared" si="94"/>
        <v>#DIV/0!</v>
      </c>
      <c r="AF62" s="83" t="e">
        <f t="shared" si="94"/>
        <v>#DIV/0!</v>
      </c>
      <c r="AG62" s="83" t="e">
        <f t="shared" ref="AG62:AG66" si="95">$R62</f>
        <v>#DIV/0!</v>
      </c>
      <c r="AH62" s="83" t="e">
        <f t="shared" si="94"/>
        <v>#DIV/0!</v>
      </c>
      <c r="AI62" s="83" t="e">
        <f t="shared" si="94"/>
        <v>#DIV/0!</v>
      </c>
      <c r="AJ62" s="83" t="e">
        <f t="shared" si="94"/>
        <v>#DIV/0!</v>
      </c>
      <c r="AK62" s="83" t="e">
        <f t="shared" si="94"/>
        <v>#DIV/0!</v>
      </c>
      <c r="AL62" s="83" t="e">
        <f t="shared" si="94"/>
        <v>#DIV/0!</v>
      </c>
      <c r="AM62" s="83" t="e">
        <f t="shared" si="94"/>
        <v>#DIV/0!</v>
      </c>
      <c r="AN62" s="83" t="e">
        <f t="shared" si="94"/>
        <v>#DIV/0!</v>
      </c>
      <c r="AO62" s="83" t="e">
        <f t="shared" si="94"/>
        <v>#DIV/0!</v>
      </c>
      <c r="AP62" s="83" t="e">
        <f t="shared" si="94"/>
        <v>#DIV/0!</v>
      </c>
      <c r="AQ62" s="83" t="e">
        <f t="shared" si="94"/>
        <v>#DIV/0!</v>
      </c>
      <c r="AR62" s="83" t="e">
        <f t="shared" si="94"/>
        <v>#DIV/0!</v>
      </c>
      <c r="AS62" s="83" t="e">
        <f t="shared" si="94"/>
        <v>#DIV/0!</v>
      </c>
      <c r="AT62" s="83" t="e">
        <f t="shared" si="94"/>
        <v>#DIV/0!</v>
      </c>
      <c r="AU62" s="83" t="e">
        <f t="shared" si="94"/>
        <v>#DIV/0!</v>
      </c>
      <c r="AV62" s="83" t="e">
        <f t="shared" ref="AV62:AV66" si="96">$R62</f>
        <v>#DIV/0!</v>
      </c>
      <c r="AW62" s="83" t="e">
        <f t="shared" si="94"/>
        <v>#DIV/0!</v>
      </c>
      <c r="AX62" s="83" t="e">
        <f t="shared" si="94"/>
        <v>#DIV/0!</v>
      </c>
      <c r="AY62" s="83" t="e">
        <f t="shared" si="94"/>
        <v>#DIV/0!</v>
      </c>
      <c r="AZ62" s="83" t="e">
        <f t="shared" si="94"/>
        <v>#DIV/0!</v>
      </c>
      <c r="BA62" s="83" t="e">
        <f t="shared" si="94"/>
        <v>#DIV/0!</v>
      </c>
      <c r="BB62" s="83" t="e">
        <f t="shared" si="94"/>
        <v>#DIV/0!</v>
      </c>
      <c r="BC62" s="83" t="e">
        <f t="shared" si="94"/>
        <v>#DIV/0!</v>
      </c>
      <c r="BD62" s="83" t="e">
        <f t="shared" si="94"/>
        <v>#DIV/0!</v>
      </c>
      <c r="BE62" s="83" t="e">
        <f t="shared" si="94"/>
        <v>#DIV/0!</v>
      </c>
      <c r="BF62" s="83" t="e">
        <f t="shared" si="94"/>
        <v>#DIV/0!</v>
      </c>
      <c r="BG62" s="83" t="e">
        <f t="shared" si="94"/>
        <v>#DIV/0!</v>
      </c>
      <c r="BH62" s="83" t="e">
        <f t="shared" si="94"/>
        <v>#DIV/0!</v>
      </c>
      <c r="BI62" s="83" t="e">
        <f t="shared" si="94"/>
        <v>#DIV/0!</v>
      </c>
      <c r="BJ62" s="83" t="e">
        <f t="shared" si="94"/>
        <v>#DIV/0!</v>
      </c>
      <c r="BK62" s="54"/>
    </row>
    <row r="63" spans="1:65" x14ac:dyDescent="0.35">
      <c r="A63" s="57" t="str">
        <f>A56</f>
        <v>Example Major refurbishment with extension
(Please insert a brief description)</v>
      </c>
      <c r="B63" s="54">
        <v>0</v>
      </c>
      <c r="C63" s="83" t="e">
        <f>'Dashboard 1'!E19/'Dashboard 1'!E6</f>
        <v>#DIV/0!</v>
      </c>
      <c r="D63" s="83" t="e">
        <f>$C$63</f>
        <v>#DIV/0!</v>
      </c>
      <c r="E63" s="83" t="e">
        <f t="shared" ref="E63:BJ63" si="97">$C$63</f>
        <v>#DIV/0!</v>
      </c>
      <c r="F63" s="83" t="e">
        <f t="shared" si="97"/>
        <v>#DIV/0!</v>
      </c>
      <c r="G63" s="83" t="e">
        <f t="shared" si="97"/>
        <v>#DIV/0!</v>
      </c>
      <c r="H63" s="83" t="e">
        <f t="shared" si="97"/>
        <v>#DIV/0!</v>
      </c>
      <c r="I63" s="83" t="e">
        <f t="shared" si="97"/>
        <v>#DIV/0!</v>
      </c>
      <c r="J63" s="83" t="e">
        <f t="shared" si="97"/>
        <v>#DIV/0!</v>
      </c>
      <c r="K63" s="83" t="e">
        <f t="shared" si="97"/>
        <v>#DIV/0!</v>
      </c>
      <c r="L63" s="83" t="e">
        <f t="shared" si="97"/>
        <v>#DIV/0!</v>
      </c>
      <c r="M63" s="83" t="e">
        <f t="shared" si="97"/>
        <v>#DIV/0!</v>
      </c>
      <c r="N63" s="83" t="e">
        <f t="shared" si="97"/>
        <v>#DIV/0!</v>
      </c>
      <c r="O63" s="83" t="e">
        <f t="shared" si="97"/>
        <v>#DIV/0!</v>
      </c>
      <c r="P63" s="83" t="e">
        <f t="shared" si="97"/>
        <v>#DIV/0!</v>
      </c>
      <c r="Q63" s="83" t="e">
        <f t="shared" si="97"/>
        <v>#DIV/0!</v>
      </c>
      <c r="R63" s="83" t="e">
        <f>Q63+('Dashboard 1'!E15/3)</f>
        <v>#DIV/0!</v>
      </c>
      <c r="S63" s="83" t="e">
        <f t="shared" si="97"/>
        <v>#DIV/0!</v>
      </c>
      <c r="T63" s="83" t="e">
        <f t="shared" si="97"/>
        <v>#DIV/0!</v>
      </c>
      <c r="U63" s="83" t="e">
        <f t="shared" si="97"/>
        <v>#DIV/0!</v>
      </c>
      <c r="V63" s="83" t="e">
        <f t="shared" si="97"/>
        <v>#DIV/0!</v>
      </c>
      <c r="W63" s="83" t="e">
        <f t="shared" si="97"/>
        <v>#DIV/0!</v>
      </c>
      <c r="X63" s="83" t="e">
        <f t="shared" si="97"/>
        <v>#DIV/0!</v>
      </c>
      <c r="Y63" s="83" t="e">
        <f t="shared" si="97"/>
        <v>#DIV/0!</v>
      </c>
      <c r="Z63" s="83" t="e">
        <f t="shared" si="97"/>
        <v>#DIV/0!</v>
      </c>
      <c r="AA63" s="83" t="e">
        <f t="shared" si="97"/>
        <v>#DIV/0!</v>
      </c>
      <c r="AB63" s="83" t="e">
        <f t="shared" si="97"/>
        <v>#DIV/0!</v>
      </c>
      <c r="AC63" s="83" t="e">
        <f t="shared" si="97"/>
        <v>#DIV/0!</v>
      </c>
      <c r="AD63" s="83" t="e">
        <f t="shared" si="97"/>
        <v>#DIV/0!</v>
      </c>
      <c r="AE63" s="83" t="e">
        <f t="shared" si="97"/>
        <v>#DIV/0!</v>
      </c>
      <c r="AF63" s="83" t="e">
        <f t="shared" si="97"/>
        <v>#DIV/0!</v>
      </c>
      <c r="AG63" s="83" t="e">
        <f t="shared" si="95"/>
        <v>#DIV/0!</v>
      </c>
      <c r="AH63" s="83" t="e">
        <f t="shared" si="97"/>
        <v>#DIV/0!</v>
      </c>
      <c r="AI63" s="83" t="e">
        <f t="shared" si="97"/>
        <v>#DIV/0!</v>
      </c>
      <c r="AJ63" s="83" t="e">
        <f t="shared" si="97"/>
        <v>#DIV/0!</v>
      </c>
      <c r="AK63" s="83" t="e">
        <f t="shared" si="97"/>
        <v>#DIV/0!</v>
      </c>
      <c r="AL63" s="83" t="e">
        <f t="shared" si="97"/>
        <v>#DIV/0!</v>
      </c>
      <c r="AM63" s="83" t="e">
        <f t="shared" si="97"/>
        <v>#DIV/0!</v>
      </c>
      <c r="AN63" s="83" t="e">
        <f t="shared" si="97"/>
        <v>#DIV/0!</v>
      </c>
      <c r="AO63" s="83" t="e">
        <f t="shared" si="97"/>
        <v>#DIV/0!</v>
      </c>
      <c r="AP63" s="83" t="e">
        <f t="shared" si="97"/>
        <v>#DIV/0!</v>
      </c>
      <c r="AQ63" s="83" t="e">
        <f t="shared" si="97"/>
        <v>#DIV/0!</v>
      </c>
      <c r="AR63" s="83" t="e">
        <f t="shared" si="97"/>
        <v>#DIV/0!</v>
      </c>
      <c r="AS63" s="83" t="e">
        <f t="shared" si="97"/>
        <v>#DIV/0!</v>
      </c>
      <c r="AT63" s="83" t="e">
        <f t="shared" si="97"/>
        <v>#DIV/0!</v>
      </c>
      <c r="AU63" s="83" t="e">
        <f t="shared" si="97"/>
        <v>#DIV/0!</v>
      </c>
      <c r="AV63" s="83" t="e">
        <f t="shared" si="96"/>
        <v>#DIV/0!</v>
      </c>
      <c r="AW63" s="83" t="e">
        <f t="shared" si="97"/>
        <v>#DIV/0!</v>
      </c>
      <c r="AX63" s="83" t="e">
        <f t="shared" si="97"/>
        <v>#DIV/0!</v>
      </c>
      <c r="AY63" s="83" t="e">
        <f t="shared" si="97"/>
        <v>#DIV/0!</v>
      </c>
      <c r="AZ63" s="83" t="e">
        <f t="shared" si="97"/>
        <v>#DIV/0!</v>
      </c>
      <c r="BA63" s="83" t="e">
        <f t="shared" si="97"/>
        <v>#DIV/0!</v>
      </c>
      <c r="BB63" s="83" t="e">
        <f t="shared" si="97"/>
        <v>#DIV/0!</v>
      </c>
      <c r="BC63" s="83" t="e">
        <f t="shared" si="97"/>
        <v>#DIV/0!</v>
      </c>
      <c r="BD63" s="83" t="e">
        <f t="shared" si="97"/>
        <v>#DIV/0!</v>
      </c>
      <c r="BE63" s="83" t="e">
        <f t="shared" si="97"/>
        <v>#DIV/0!</v>
      </c>
      <c r="BF63" s="83" t="e">
        <f t="shared" si="97"/>
        <v>#DIV/0!</v>
      </c>
      <c r="BG63" s="83" t="e">
        <f t="shared" si="97"/>
        <v>#DIV/0!</v>
      </c>
      <c r="BH63" s="83" t="e">
        <f t="shared" si="97"/>
        <v>#DIV/0!</v>
      </c>
      <c r="BI63" s="83" t="e">
        <f t="shared" si="97"/>
        <v>#DIV/0!</v>
      </c>
      <c r="BJ63" s="83" t="e">
        <f t="shared" si="97"/>
        <v>#DIV/0!</v>
      </c>
      <c r="BK63" s="54"/>
    </row>
    <row r="64" spans="1:65" x14ac:dyDescent="0.35">
      <c r="A64" s="57" t="str">
        <f>A57</f>
        <v>Example New build
(Please insert a brief description)</v>
      </c>
      <c r="B64" s="54">
        <v>0</v>
      </c>
      <c r="C64" s="83" t="e">
        <f>'Dashboard 1'!F19/'Dashboard 1'!F6</f>
        <v>#DIV/0!</v>
      </c>
      <c r="D64" s="83" t="e">
        <f>$C$64</f>
        <v>#DIV/0!</v>
      </c>
      <c r="E64" s="83" t="e">
        <f t="shared" ref="E64:BJ64" si="98">$C$64</f>
        <v>#DIV/0!</v>
      </c>
      <c r="F64" s="83" t="e">
        <f t="shared" si="98"/>
        <v>#DIV/0!</v>
      </c>
      <c r="G64" s="83" t="e">
        <f t="shared" si="98"/>
        <v>#DIV/0!</v>
      </c>
      <c r="H64" s="83" t="e">
        <f t="shared" si="98"/>
        <v>#DIV/0!</v>
      </c>
      <c r="I64" s="83" t="e">
        <f t="shared" si="98"/>
        <v>#DIV/0!</v>
      </c>
      <c r="J64" s="83" t="e">
        <f t="shared" si="98"/>
        <v>#DIV/0!</v>
      </c>
      <c r="K64" s="83" t="e">
        <f t="shared" si="98"/>
        <v>#DIV/0!</v>
      </c>
      <c r="L64" s="83" t="e">
        <f t="shared" si="98"/>
        <v>#DIV/0!</v>
      </c>
      <c r="M64" s="83" t="e">
        <f t="shared" si="98"/>
        <v>#DIV/0!</v>
      </c>
      <c r="N64" s="83" t="e">
        <f t="shared" si="98"/>
        <v>#DIV/0!</v>
      </c>
      <c r="O64" s="83" t="e">
        <f t="shared" si="98"/>
        <v>#DIV/0!</v>
      </c>
      <c r="P64" s="83" t="e">
        <f t="shared" si="98"/>
        <v>#DIV/0!</v>
      </c>
      <c r="Q64" s="83" t="e">
        <f t="shared" si="98"/>
        <v>#DIV/0!</v>
      </c>
      <c r="R64" s="83" t="e">
        <f>Q64+('Dashboard 1'!F15/3)</f>
        <v>#DIV/0!</v>
      </c>
      <c r="S64" s="83" t="e">
        <f t="shared" si="98"/>
        <v>#DIV/0!</v>
      </c>
      <c r="T64" s="83" t="e">
        <f t="shared" si="98"/>
        <v>#DIV/0!</v>
      </c>
      <c r="U64" s="83" t="e">
        <f t="shared" si="98"/>
        <v>#DIV/0!</v>
      </c>
      <c r="V64" s="83" t="e">
        <f t="shared" si="98"/>
        <v>#DIV/0!</v>
      </c>
      <c r="W64" s="83" t="e">
        <f t="shared" si="98"/>
        <v>#DIV/0!</v>
      </c>
      <c r="X64" s="83" t="e">
        <f t="shared" si="98"/>
        <v>#DIV/0!</v>
      </c>
      <c r="Y64" s="83" t="e">
        <f t="shared" si="98"/>
        <v>#DIV/0!</v>
      </c>
      <c r="Z64" s="83" t="e">
        <f t="shared" si="98"/>
        <v>#DIV/0!</v>
      </c>
      <c r="AA64" s="83" t="e">
        <f t="shared" si="98"/>
        <v>#DIV/0!</v>
      </c>
      <c r="AB64" s="83" t="e">
        <f t="shared" si="98"/>
        <v>#DIV/0!</v>
      </c>
      <c r="AC64" s="83" t="e">
        <f t="shared" si="98"/>
        <v>#DIV/0!</v>
      </c>
      <c r="AD64" s="83" t="e">
        <f t="shared" si="98"/>
        <v>#DIV/0!</v>
      </c>
      <c r="AE64" s="83" t="e">
        <f t="shared" si="98"/>
        <v>#DIV/0!</v>
      </c>
      <c r="AF64" s="83" t="e">
        <f t="shared" si="98"/>
        <v>#DIV/0!</v>
      </c>
      <c r="AG64" s="83" t="e">
        <f t="shared" si="95"/>
        <v>#DIV/0!</v>
      </c>
      <c r="AH64" s="83" t="e">
        <f t="shared" si="98"/>
        <v>#DIV/0!</v>
      </c>
      <c r="AI64" s="83" t="e">
        <f t="shared" si="98"/>
        <v>#DIV/0!</v>
      </c>
      <c r="AJ64" s="83" t="e">
        <f t="shared" si="98"/>
        <v>#DIV/0!</v>
      </c>
      <c r="AK64" s="83" t="e">
        <f t="shared" si="98"/>
        <v>#DIV/0!</v>
      </c>
      <c r="AL64" s="83" t="e">
        <f t="shared" si="98"/>
        <v>#DIV/0!</v>
      </c>
      <c r="AM64" s="83" t="e">
        <f t="shared" si="98"/>
        <v>#DIV/0!</v>
      </c>
      <c r="AN64" s="83" t="e">
        <f t="shared" si="98"/>
        <v>#DIV/0!</v>
      </c>
      <c r="AO64" s="83" t="e">
        <f t="shared" si="98"/>
        <v>#DIV/0!</v>
      </c>
      <c r="AP64" s="83" t="e">
        <f t="shared" si="98"/>
        <v>#DIV/0!</v>
      </c>
      <c r="AQ64" s="83" t="e">
        <f t="shared" si="98"/>
        <v>#DIV/0!</v>
      </c>
      <c r="AR64" s="83" t="e">
        <f t="shared" si="98"/>
        <v>#DIV/0!</v>
      </c>
      <c r="AS64" s="83" t="e">
        <f t="shared" si="98"/>
        <v>#DIV/0!</v>
      </c>
      <c r="AT64" s="83" t="e">
        <f t="shared" si="98"/>
        <v>#DIV/0!</v>
      </c>
      <c r="AU64" s="83" t="e">
        <f t="shared" si="98"/>
        <v>#DIV/0!</v>
      </c>
      <c r="AV64" s="83" t="e">
        <f t="shared" si="96"/>
        <v>#DIV/0!</v>
      </c>
      <c r="AW64" s="83" t="e">
        <f t="shared" si="98"/>
        <v>#DIV/0!</v>
      </c>
      <c r="AX64" s="83" t="e">
        <f t="shared" si="98"/>
        <v>#DIV/0!</v>
      </c>
      <c r="AY64" s="83" t="e">
        <f t="shared" si="98"/>
        <v>#DIV/0!</v>
      </c>
      <c r="AZ64" s="83" t="e">
        <f t="shared" si="98"/>
        <v>#DIV/0!</v>
      </c>
      <c r="BA64" s="83" t="e">
        <f t="shared" si="98"/>
        <v>#DIV/0!</v>
      </c>
      <c r="BB64" s="83" t="e">
        <f t="shared" si="98"/>
        <v>#DIV/0!</v>
      </c>
      <c r="BC64" s="83" t="e">
        <f t="shared" si="98"/>
        <v>#DIV/0!</v>
      </c>
      <c r="BD64" s="83" t="e">
        <f t="shared" si="98"/>
        <v>#DIV/0!</v>
      </c>
      <c r="BE64" s="83" t="e">
        <f t="shared" si="98"/>
        <v>#DIV/0!</v>
      </c>
      <c r="BF64" s="83" t="e">
        <f t="shared" si="98"/>
        <v>#DIV/0!</v>
      </c>
      <c r="BG64" s="83" t="e">
        <f t="shared" si="98"/>
        <v>#DIV/0!</v>
      </c>
      <c r="BH64" s="83" t="e">
        <f t="shared" si="98"/>
        <v>#DIV/0!</v>
      </c>
      <c r="BI64" s="83" t="e">
        <f t="shared" si="98"/>
        <v>#DIV/0!</v>
      </c>
      <c r="BJ64" s="83" t="e">
        <f t="shared" si="98"/>
        <v>#DIV/0!</v>
      </c>
      <c r="BK64" s="54"/>
    </row>
    <row r="65" spans="1:62" x14ac:dyDescent="0.35">
      <c r="A65" s="57" t="str">
        <f>A47</f>
        <v>Please insert a brief description</v>
      </c>
      <c r="B65" s="54">
        <v>0</v>
      </c>
      <c r="C65" t="e">
        <f>'Dashboard 1'!G19/'Dashboard 1'!G6</f>
        <v>#DIV/0!</v>
      </c>
      <c r="D65" s="83" t="e">
        <f>$C$65</f>
        <v>#DIV/0!</v>
      </c>
      <c r="E65" s="83" t="e">
        <f t="shared" ref="E65:Q65" si="99">$C$65</f>
        <v>#DIV/0!</v>
      </c>
      <c r="F65" s="83" t="e">
        <f t="shared" si="99"/>
        <v>#DIV/0!</v>
      </c>
      <c r="G65" s="83" t="e">
        <f t="shared" si="99"/>
        <v>#DIV/0!</v>
      </c>
      <c r="H65" s="83" t="e">
        <f t="shared" si="99"/>
        <v>#DIV/0!</v>
      </c>
      <c r="I65" s="83" t="e">
        <f t="shared" si="99"/>
        <v>#DIV/0!</v>
      </c>
      <c r="J65" s="83" t="e">
        <f t="shared" si="99"/>
        <v>#DIV/0!</v>
      </c>
      <c r="K65" s="83" t="e">
        <f t="shared" si="99"/>
        <v>#DIV/0!</v>
      </c>
      <c r="L65" s="83" t="e">
        <f t="shared" si="99"/>
        <v>#DIV/0!</v>
      </c>
      <c r="M65" s="83" t="e">
        <f t="shared" si="99"/>
        <v>#DIV/0!</v>
      </c>
      <c r="N65" s="83" t="e">
        <f t="shared" si="99"/>
        <v>#DIV/0!</v>
      </c>
      <c r="O65" s="83" t="e">
        <f t="shared" si="99"/>
        <v>#DIV/0!</v>
      </c>
      <c r="P65" s="83" t="e">
        <f t="shared" si="99"/>
        <v>#DIV/0!</v>
      </c>
      <c r="Q65" s="83" t="e">
        <f t="shared" si="99"/>
        <v>#DIV/0!</v>
      </c>
      <c r="R65" s="242" t="e">
        <f>Q65+('Dashboard 1'!G15/3)</f>
        <v>#DIV/0!</v>
      </c>
      <c r="S65" s="83" t="e">
        <f>$C$65</f>
        <v>#DIV/0!</v>
      </c>
      <c r="T65" s="83" t="e">
        <f t="shared" ref="T65:AE65" si="100">$C$65</f>
        <v>#DIV/0!</v>
      </c>
      <c r="U65" s="83" t="e">
        <f t="shared" si="100"/>
        <v>#DIV/0!</v>
      </c>
      <c r="V65" s="83" t="e">
        <f t="shared" si="100"/>
        <v>#DIV/0!</v>
      </c>
      <c r="W65" s="83" t="e">
        <f t="shared" si="100"/>
        <v>#DIV/0!</v>
      </c>
      <c r="X65" s="83" t="e">
        <f t="shared" si="100"/>
        <v>#DIV/0!</v>
      </c>
      <c r="Y65" s="83" t="e">
        <f t="shared" si="100"/>
        <v>#DIV/0!</v>
      </c>
      <c r="Z65" s="83" t="e">
        <f t="shared" si="100"/>
        <v>#DIV/0!</v>
      </c>
      <c r="AA65" s="83" t="e">
        <f t="shared" si="100"/>
        <v>#DIV/0!</v>
      </c>
      <c r="AB65" s="83" t="e">
        <f t="shared" si="100"/>
        <v>#DIV/0!</v>
      </c>
      <c r="AC65" s="83" t="e">
        <f t="shared" si="100"/>
        <v>#DIV/0!</v>
      </c>
      <c r="AD65" s="83" t="e">
        <f t="shared" si="100"/>
        <v>#DIV/0!</v>
      </c>
      <c r="AE65" s="83" t="e">
        <f t="shared" si="100"/>
        <v>#DIV/0!</v>
      </c>
      <c r="AF65" s="83" t="e">
        <f>$C$65</f>
        <v>#DIV/0!</v>
      </c>
      <c r="AG65" s="83" t="e">
        <f t="shared" si="95"/>
        <v>#DIV/0!</v>
      </c>
      <c r="AH65" s="242" t="e">
        <f>$C$65</f>
        <v>#DIV/0!</v>
      </c>
      <c r="AI65" s="242" t="e">
        <f t="shared" ref="AI65:AU65" si="101">$C$65</f>
        <v>#DIV/0!</v>
      </c>
      <c r="AJ65" s="242" t="e">
        <f t="shared" si="101"/>
        <v>#DIV/0!</v>
      </c>
      <c r="AK65" s="242" t="e">
        <f t="shared" si="101"/>
        <v>#DIV/0!</v>
      </c>
      <c r="AL65" s="242" t="e">
        <f t="shared" si="101"/>
        <v>#DIV/0!</v>
      </c>
      <c r="AM65" s="242" t="e">
        <f t="shared" si="101"/>
        <v>#DIV/0!</v>
      </c>
      <c r="AN65" s="242" t="e">
        <f t="shared" si="101"/>
        <v>#DIV/0!</v>
      </c>
      <c r="AO65" s="242" t="e">
        <f t="shared" si="101"/>
        <v>#DIV/0!</v>
      </c>
      <c r="AP65" s="242" t="e">
        <f t="shared" si="101"/>
        <v>#DIV/0!</v>
      </c>
      <c r="AQ65" s="242" t="e">
        <f t="shared" si="101"/>
        <v>#DIV/0!</v>
      </c>
      <c r="AR65" s="242" t="e">
        <f t="shared" si="101"/>
        <v>#DIV/0!</v>
      </c>
      <c r="AS65" s="242" t="e">
        <f t="shared" si="101"/>
        <v>#DIV/0!</v>
      </c>
      <c r="AT65" s="242" t="e">
        <f t="shared" si="101"/>
        <v>#DIV/0!</v>
      </c>
      <c r="AU65" s="242" t="e">
        <f t="shared" si="101"/>
        <v>#DIV/0!</v>
      </c>
      <c r="AV65" s="83" t="e">
        <f t="shared" si="96"/>
        <v>#DIV/0!</v>
      </c>
      <c r="AW65" s="242" t="e">
        <f>$C$65</f>
        <v>#DIV/0!</v>
      </c>
      <c r="AX65" s="242" t="e">
        <f t="shared" ref="AX65:BJ65" si="102">$C$65</f>
        <v>#DIV/0!</v>
      </c>
      <c r="AY65" s="242" t="e">
        <f t="shared" si="102"/>
        <v>#DIV/0!</v>
      </c>
      <c r="AZ65" s="242" t="e">
        <f t="shared" si="102"/>
        <v>#DIV/0!</v>
      </c>
      <c r="BA65" s="242" t="e">
        <f t="shared" si="102"/>
        <v>#DIV/0!</v>
      </c>
      <c r="BB65" s="242" t="e">
        <f t="shared" si="102"/>
        <v>#DIV/0!</v>
      </c>
      <c r="BC65" s="242" t="e">
        <f t="shared" si="102"/>
        <v>#DIV/0!</v>
      </c>
      <c r="BD65" s="242" t="e">
        <f t="shared" si="102"/>
        <v>#DIV/0!</v>
      </c>
      <c r="BE65" s="242" t="e">
        <f t="shared" si="102"/>
        <v>#DIV/0!</v>
      </c>
      <c r="BF65" s="242" t="e">
        <f t="shared" si="102"/>
        <v>#DIV/0!</v>
      </c>
      <c r="BG65" s="242" t="e">
        <f t="shared" si="102"/>
        <v>#DIV/0!</v>
      </c>
      <c r="BH65" s="242" t="e">
        <f t="shared" si="102"/>
        <v>#DIV/0!</v>
      </c>
      <c r="BI65" s="242" t="e">
        <f t="shared" si="102"/>
        <v>#DIV/0!</v>
      </c>
      <c r="BJ65" s="242" t="e">
        <f t="shared" si="102"/>
        <v>#DIV/0!</v>
      </c>
    </row>
    <row r="66" spans="1:62" x14ac:dyDescent="0.35">
      <c r="A66" s="57" t="str">
        <f>A48</f>
        <v>Please insert a brief description (2)</v>
      </c>
      <c r="B66" s="54">
        <v>0</v>
      </c>
      <c r="C66" t="e">
        <f>'Dashboard 1'!H19/'Dashboard 1'!H6</f>
        <v>#DIV/0!</v>
      </c>
      <c r="D66" s="83" t="e">
        <f>$C$66</f>
        <v>#DIV/0!</v>
      </c>
      <c r="E66" s="83" t="e">
        <f t="shared" ref="E66:BJ66" si="103">$C$66</f>
        <v>#DIV/0!</v>
      </c>
      <c r="F66" s="83" t="e">
        <f t="shared" si="103"/>
        <v>#DIV/0!</v>
      </c>
      <c r="G66" s="83" t="e">
        <f t="shared" si="103"/>
        <v>#DIV/0!</v>
      </c>
      <c r="H66" s="83" t="e">
        <f t="shared" si="103"/>
        <v>#DIV/0!</v>
      </c>
      <c r="I66" s="83" t="e">
        <f t="shared" si="103"/>
        <v>#DIV/0!</v>
      </c>
      <c r="J66" s="83" t="e">
        <f t="shared" si="103"/>
        <v>#DIV/0!</v>
      </c>
      <c r="K66" s="83" t="e">
        <f t="shared" si="103"/>
        <v>#DIV/0!</v>
      </c>
      <c r="L66" s="83" t="e">
        <f t="shared" si="103"/>
        <v>#DIV/0!</v>
      </c>
      <c r="M66" s="83" t="e">
        <f t="shared" si="103"/>
        <v>#DIV/0!</v>
      </c>
      <c r="N66" s="83" t="e">
        <f t="shared" si="103"/>
        <v>#DIV/0!</v>
      </c>
      <c r="O66" s="83" t="e">
        <f t="shared" si="103"/>
        <v>#DIV/0!</v>
      </c>
      <c r="P66" s="83" t="e">
        <f t="shared" si="103"/>
        <v>#DIV/0!</v>
      </c>
      <c r="Q66" s="83" t="e">
        <f t="shared" si="103"/>
        <v>#DIV/0!</v>
      </c>
      <c r="R66" s="242" t="e">
        <f>Q66+('Dashboard 1'!H15/3)</f>
        <v>#DIV/0!</v>
      </c>
      <c r="S66" s="83" t="e">
        <f t="shared" si="103"/>
        <v>#DIV/0!</v>
      </c>
      <c r="T66" s="83" t="e">
        <f t="shared" si="103"/>
        <v>#DIV/0!</v>
      </c>
      <c r="U66" s="83" t="e">
        <f t="shared" si="103"/>
        <v>#DIV/0!</v>
      </c>
      <c r="V66" s="83" t="e">
        <f t="shared" si="103"/>
        <v>#DIV/0!</v>
      </c>
      <c r="W66" s="83" t="e">
        <f t="shared" si="103"/>
        <v>#DIV/0!</v>
      </c>
      <c r="X66" s="83" t="e">
        <f t="shared" si="103"/>
        <v>#DIV/0!</v>
      </c>
      <c r="Y66" s="83" t="e">
        <f t="shared" si="103"/>
        <v>#DIV/0!</v>
      </c>
      <c r="Z66" s="83" t="e">
        <f t="shared" si="103"/>
        <v>#DIV/0!</v>
      </c>
      <c r="AA66" s="83" t="e">
        <f t="shared" si="103"/>
        <v>#DIV/0!</v>
      </c>
      <c r="AB66" s="83" t="e">
        <f t="shared" si="103"/>
        <v>#DIV/0!</v>
      </c>
      <c r="AC66" s="83" t="e">
        <f t="shared" si="103"/>
        <v>#DIV/0!</v>
      </c>
      <c r="AD66" s="83" t="e">
        <f t="shared" si="103"/>
        <v>#DIV/0!</v>
      </c>
      <c r="AE66" s="83" t="e">
        <f t="shared" si="103"/>
        <v>#DIV/0!</v>
      </c>
      <c r="AF66" s="83" t="e">
        <f t="shared" si="103"/>
        <v>#DIV/0!</v>
      </c>
      <c r="AG66" s="83" t="e">
        <f t="shared" si="95"/>
        <v>#DIV/0!</v>
      </c>
      <c r="AH66" s="83" t="e">
        <f t="shared" si="103"/>
        <v>#DIV/0!</v>
      </c>
      <c r="AI66" s="83" t="e">
        <f t="shared" si="103"/>
        <v>#DIV/0!</v>
      </c>
      <c r="AJ66" s="83" t="e">
        <f t="shared" si="103"/>
        <v>#DIV/0!</v>
      </c>
      <c r="AK66" s="83" t="e">
        <f t="shared" si="103"/>
        <v>#DIV/0!</v>
      </c>
      <c r="AL66" s="83" t="e">
        <f t="shared" si="103"/>
        <v>#DIV/0!</v>
      </c>
      <c r="AM66" s="83" t="e">
        <f t="shared" si="103"/>
        <v>#DIV/0!</v>
      </c>
      <c r="AN66" s="83" t="e">
        <f t="shared" si="103"/>
        <v>#DIV/0!</v>
      </c>
      <c r="AO66" s="83" t="e">
        <f t="shared" si="103"/>
        <v>#DIV/0!</v>
      </c>
      <c r="AP66" s="83" t="e">
        <f t="shared" si="103"/>
        <v>#DIV/0!</v>
      </c>
      <c r="AQ66" s="83" t="e">
        <f t="shared" si="103"/>
        <v>#DIV/0!</v>
      </c>
      <c r="AR66" s="83" t="e">
        <f t="shared" si="103"/>
        <v>#DIV/0!</v>
      </c>
      <c r="AS66" s="83" t="e">
        <f t="shared" si="103"/>
        <v>#DIV/0!</v>
      </c>
      <c r="AT66" s="83" t="e">
        <f t="shared" si="103"/>
        <v>#DIV/0!</v>
      </c>
      <c r="AU66" s="83" t="e">
        <f t="shared" si="103"/>
        <v>#DIV/0!</v>
      </c>
      <c r="AV66" s="83" t="e">
        <f t="shared" si="96"/>
        <v>#DIV/0!</v>
      </c>
      <c r="AW66" s="83" t="e">
        <f t="shared" si="103"/>
        <v>#DIV/0!</v>
      </c>
      <c r="AX66" s="83" t="e">
        <f t="shared" si="103"/>
        <v>#DIV/0!</v>
      </c>
      <c r="AY66" s="83" t="e">
        <f t="shared" si="103"/>
        <v>#DIV/0!</v>
      </c>
      <c r="AZ66" s="83" t="e">
        <f t="shared" si="103"/>
        <v>#DIV/0!</v>
      </c>
      <c r="BA66" s="83" t="e">
        <f t="shared" si="103"/>
        <v>#DIV/0!</v>
      </c>
      <c r="BB66" s="83" t="e">
        <f t="shared" si="103"/>
        <v>#DIV/0!</v>
      </c>
      <c r="BC66" s="83" t="e">
        <f t="shared" si="103"/>
        <v>#DIV/0!</v>
      </c>
      <c r="BD66" s="83" t="e">
        <f t="shared" si="103"/>
        <v>#DIV/0!</v>
      </c>
      <c r="BE66" s="83" t="e">
        <f t="shared" si="103"/>
        <v>#DIV/0!</v>
      </c>
      <c r="BF66" s="83" t="e">
        <f t="shared" si="103"/>
        <v>#DIV/0!</v>
      </c>
      <c r="BG66" s="83" t="e">
        <f t="shared" si="103"/>
        <v>#DIV/0!</v>
      </c>
      <c r="BH66" s="83" t="e">
        <f t="shared" si="103"/>
        <v>#DIV/0!</v>
      </c>
      <c r="BI66" s="83" t="e">
        <f t="shared" si="103"/>
        <v>#DIV/0!</v>
      </c>
      <c r="BJ66" s="83" t="e">
        <f t="shared" si="103"/>
        <v>#DIV/0!</v>
      </c>
    </row>
  </sheetData>
  <sheetProtection algorithmName="SHA-512" hashValue="65ZXOBGygxrRY4rzqr8fDXUzy2QoUqFXnkDbSVFVnJn8X6tD/RbUomLKNEMYp2H1bJaWBYADWlpI4b8Wts13qQ==" saltValue="zNusMsFfvdMxsEMGR7l36Q==" spinCount="100000" sheet="1" objects="1" scenarios="1"/>
  <mergeCells count="1">
    <mergeCell ref="B52:BJ52"/>
  </mergeCells>
  <phoneticPr fontId="8"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Introduction</vt:lpstr>
      <vt:lpstr>Explanations</vt:lpstr>
      <vt:lpstr>Dashboard 1</vt:lpstr>
      <vt:lpstr>Dashboard 2</vt:lpstr>
      <vt:lpstr>Cumulative carbon data</vt:lpstr>
      <vt:lpstr>Outputs</vt:lpstr>
      <vt:lpstr>Hidden worksheet</vt:lpstr>
      <vt:lpstr>'Dashboard 1'!Print_Area</vt:lpstr>
      <vt:lpstr>'Dashboard 2'!Print_Area</vt:lpstr>
      <vt:lpstr>Explanations!Print_Area</vt:lpstr>
      <vt:lpstr>Introduction!Print_Area</vt:lpstr>
      <vt:lpstr>Outputs!Print_Area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Seyma Atik</dc:creator>
  <cp:lastModifiedBy>Lawman, Katie</cp:lastModifiedBy>
  <cp:lastPrinted>2023-06-08T10:25:01Z</cp:lastPrinted>
  <dcterms:created xsi:type="dcterms:W3CDTF">2015-06-05T18:17:20Z</dcterms:created>
  <dcterms:modified xsi:type="dcterms:W3CDTF">2024-01-31T08:50:34Z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eca86e8-6fb5-45dd-bb08-a8d185fa5301_Enabled">
    <vt:lpwstr>true</vt:lpwstr>
  </property>
  <property fmtid="{D5CDD505-2E9C-101B-9397-08002B2CF9AE}" pid="3" name="MSIP_Label_8eca86e8-6fb5-45dd-bb08-a8d185fa5301_SetDate">
    <vt:lpwstr>2023-04-25T11:01:33Z</vt:lpwstr>
  </property>
  <property fmtid="{D5CDD505-2E9C-101B-9397-08002B2CF9AE}" pid="4" name="MSIP_Label_8eca86e8-6fb5-45dd-bb08-a8d185fa5301_Method">
    <vt:lpwstr>Standard</vt:lpwstr>
  </property>
  <property fmtid="{D5CDD505-2E9C-101B-9397-08002B2CF9AE}" pid="5" name="MSIP_Label_8eca86e8-6fb5-45dd-bb08-a8d185fa5301_Name">
    <vt:lpwstr>Official</vt:lpwstr>
  </property>
  <property fmtid="{D5CDD505-2E9C-101B-9397-08002B2CF9AE}" pid="6" name="MSIP_Label_8eca86e8-6fb5-45dd-bb08-a8d185fa5301_SiteId">
    <vt:lpwstr>9fe658cd-b3cd-4056-8519-3222ffa96be8</vt:lpwstr>
  </property>
  <property fmtid="{D5CDD505-2E9C-101B-9397-08002B2CF9AE}" pid="7" name="MSIP_Label_8eca86e8-6fb5-45dd-bb08-a8d185fa5301_ActionId">
    <vt:lpwstr>c0c622a8-198e-49b4-b708-9e2f887fdcec</vt:lpwstr>
  </property>
  <property fmtid="{D5CDD505-2E9C-101B-9397-08002B2CF9AE}" pid="8" name="MSIP_Label_8eca86e8-6fb5-45dd-bb08-a8d185fa5301_ContentBits">
    <vt:lpwstr>0</vt:lpwstr>
  </property>
</Properties>
</file>